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nco\Desktop\Site eblanco\httpdocs\"/>
    </mc:Choice>
  </mc:AlternateContent>
  <xr:revisionPtr revIDLastSave="0" documentId="13_ncr:1_{4DA247CF-01F6-4726-9CAA-E20B353801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2" r:id="rId1"/>
    <sheet name="Feuil2" sheetId="4" r:id="rId2"/>
    <sheet name="Feuil3" sheetId="6" r:id="rId3"/>
  </sheets>
  <definedNames>
    <definedName name="CalendrierAnnée" localSheetId="0">Feuil1!$AH$4</definedName>
    <definedName name="CalendrierAnnée" localSheetId="2">Feuil3!$AH$4</definedName>
    <definedName name="Classeur" localSheetId="2">Feuil3!$AH$4</definedName>
    <definedName name="Classeur">Feuil1!$AH$4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I9" i="4"/>
  <c r="B19" i="6"/>
  <c r="B2" i="6"/>
  <c r="I4" i="4"/>
  <c r="G4" i="4"/>
  <c r="C6" i="6" l="1"/>
  <c r="C19" i="6" s="1"/>
  <c r="H4" i="4"/>
  <c r="H9" i="4"/>
  <c r="C5" i="6" s="1"/>
  <c r="C6" i="2"/>
  <c r="AL9" i="2"/>
  <c r="AL10" i="2"/>
  <c r="AL11" i="2"/>
  <c r="AL12" i="2"/>
  <c r="AL13" i="2"/>
  <c r="AL14" i="2"/>
  <c r="AL15" i="2"/>
  <c r="AL16" i="2"/>
  <c r="AL17" i="2"/>
  <c r="AL18" i="2"/>
  <c r="AL7" i="2"/>
  <c r="D6" i="6" l="1"/>
  <c r="E6" i="6" s="1"/>
  <c r="C5" i="2"/>
  <c r="AK8" i="2"/>
  <c r="AK9" i="2"/>
  <c r="AK10" i="2"/>
  <c r="AK11" i="2"/>
  <c r="AK12" i="2"/>
  <c r="AK13" i="2"/>
  <c r="AK14" i="2"/>
  <c r="AK15" i="2"/>
  <c r="AK16" i="2"/>
  <c r="AK17" i="2"/>
  <c r="AK7" i="2"/>
  <c r="AJ8" i="2"/>
  <c r="AJ9" i="2"/>
  <c r="AJ10" i="2"/>
  <c r="AJ11" i="2"/>
  <c r="AJ12" i="2"/>
  <c r="AJ13" i="2"/>
  <c r="AJ14" i="2"/>
  <c r="AJ15" i="2"/>
  <c r="AJ16" i="2"/>
  <c r="AJ17" i="2"/>
  <c r="AJ7" i="2"/>
  <c r="D19" i="6" l="1"/>
  <c r="D5" i="6"/>
  <c r="F6" i="6"/>
  <c r="E5" i="6"/>
  <c r="E19" i="6"/>
  <c r="B2" i="2"/>
  <c r="B19" i="2"/>
  <c r="G6" i="6" l="1"/>
  <c r="F19" i="6"/>
  <c r="F5" i="6"/>
  <c r="C19" i="2"/>
  <c r="G19" i="6" l="1"/>
  <c r="H6" i="6"/>
  <c r="G5" i="6"/>
  <c r="D6" i="2"/>
  <c r="D19" i="2" s="1"/>
  <c r="I6" i="6" l="1"/>
  <c r="H5" i="6"/>
  <c r="H19" i="6"/>
  <c r="D5" i="2"/>
  <c r="E6" i="2"/>
  <c r="E19" i="2" s="1"/>
  <c r="J6" i="6" l="1"/>
  <c r="I5" i="6"/>
  <c r="I19" i="6"/>
  <c r="E5" i="2"/>
  <c r="F6" i="2"/>
  <c r="F19" i="2" s="1"/>
  <c r="K6" i="6" l="1"/>
  <c r="J19" i="6"/>
  <c r="J5" i="6"/>
  <c r="F5" i="2"/>
  <c r="G6" i="2"/>
  <c r="G19" i="2" s="1"/>
  <c r="K19" i="6" l="1"/>
  <c r="L6" i="6"/>
  <c r="K5" i="6"/>
  <c r="G5" i="2"/>
  <c r="H6" i="2"/>
  <c r="H19" i="2" s="1"/>
  <c r="M6" i="6" l="1"/>
  <c r="L5" i="6"/>
  <c r="L19" i="6"/>
  <c r="H5" i="2"/>
  <c r="I6" i="2"/>
  <c r="I19" i="2" s="1"/>
  <c r="N6" i="6" l="1"/>
  <c r="M5" i="6"/>
  <c r="M19" i="6"/>
  <c r="I5" i="2"/>
  <c r="J6" i="2"/>
  <c r="J19" i="2" s="1"/>
  <c r="O6" i="6" l="1"/>
  <c r="N19" i="6"/>
  <c r="N5" i="6"/>
  <c r="J5" i="2"/>
  <c r="K6" i="2"/>
  <c r="K19" i="2" s="1"/>
  <c r="O19" i="6" l="1"/>
  <c r="P6" i="6"/>
  <c r="O5" i="6"/>
  <c r="K5" i="2"/>
  <c r="L6" i="2"/>
  <c r="L19" i="2" s="1"/>
  <c r="Q6" i="6" l="1"/>
  <c r="P5" i="6"/>
  <c r="P19" i="6"/>
  <c r="L5" i="2"/>
  <c r="M6" i="2"/>
  <c r="M19" i="2" s="1"/>
  <c r="R6" i="6" l="1"/>
  <c r="Q5" i="6"/>
  <c r="Q19" i="6"/>
  <c r="M5" i="2"/>
  <c r="N6" i="2"/>
  <c r="N19" i="2" s="1"/>
  <c r="S6" i="6" l="1"/>
  <c r="R19" i="6"/>
  <c r="R5" i="6"/>
  <c r="N5" i="2"/>
  <c r="O6" i="2"/>
  <c r="O19" i="2" s="1"/>
  <c r="S19" i="6" l="1"/>
  <c r="T6" i="6"/>
  <c r="S5" i="6"/>
  <c r="O5" i="2"/>
  <c r="P6" i="2"/>
  <c r="P19" i="2" s="1"/>
  <c r="U6" i="6" l="1"/>
  <c r="T5" i="6"/>
  <c r="T19" i="6"/>
  <c r="P5" i="2"/>
  <c r="Q6" i="2"/>
  <c r="Q19" i="2" s="1"/>
  <c r="V6" i="6" l="1"/>
  <c r="U5" i="6"/>
  <c r="U19" i="6"/>
  <c r="Q5" i="2"/>
  <c r="R6" i="2"/>
  <c r="R19" i="2" s="1"/>
  <c r="W6" i="6" l="1"/>
  <c r="V19" i="6"/>
  <c r="V5" i="6"/>
  <c r="R5" i="2"/>
  <c r="S6" i="2"/>
  <c r="S19" i="2" s="1"/>
  <c r="W19" i="6" l="1"/>
  <c r="X6" i="6"/>
  <c r="W5" i="6"/>
  <c r="S5" i="2"/>
  <c r="T6" i="2"/>
  <c r="T19" i="2" s="1"/>
  <c r="Y6" i="6" l="1"/>
  <c r="X5" i="6"/>
  <c r="X19" i="6"/>
  <c r="T5" i="2"/>
  <c r="U6" i="2"/>
  <c r="U19" i="2" s="1"/>
  <c r="Z6" i="6" l="1"/>
  <c r="Y5" i="6"/>
  <c r="Y19" i="6"/>
  <c r="U5" i="2"/>
  <c r="V6" i="2"/>
  <c r="V19" i="2" s="1"/>
  <c r="AA6" i="6" l="1"/>
  <c r="Z19" i="6"/>
  <c r="Z5" i="6"/>
  <c r="V5" i="2"/>
  <c r="W6" i="2"/>
  <c r="W19" i="2" s="1"/>
  <c r="AA19" i="6" l="1"/>
  <c r="AB6" i="6"/>
  <c r="AA5" i="6"/>
  <c r="W5" i="2"/>
  <c r="X6" i="2"/>
  <c r="X19" i="2" s="1"/>
  <c r="AC6" i="6" l="1"/>
  <c r="AB5" i="6"/>
  <c r="AB19" i="6"/>
  <c r="X5" i="2"/>
  <c r="Y6" i="2"/>
  <c r="Y19" i="2" s="1"/>
  <c r="AD6" i="6" l="1"/>
  <c r="AC5" i="6"/>
  <c r="AC19" i="6"/>
  <c r="Y5" i="2"/>
  <c r="Z6" i="2"/>
  <c r="Z19" i="2" s="1"/>
  <c r="AE6" i="6" l="1"/>
  <c r="AD19" i="6"/>
  <c r="AD5" i="6"/>
  <c r="Z5" i="2"/>
  <c r="AA6" i="2"/>
  <c r="AA19" i="2" s="1"/>
  <c r="AE19" i="6" l="1"/>
  <c r="AF6" i="6"/>
  <c r="AE5" i="6"/>
  <c r="AA5" i="2"/>
  <c r="AB6" i="2"/>
  <c r="AB19" i="2" s="1"/>
  <c r="AG6" i="6" l="1"/>
  <c r="AF5" i="6"/>
  <c r="AF19" i="6"/>
  <c r="AB5" i="2"/>
  <c r="AC6" i="2"/>
  <c r="AC19" i="2" s="1"/>
  <c r="AG5" i="6" l="1"/>
  <c r="AG19" i="6"/>
  <c r="AC5" i="2"/>
  <c r="AD6" i="2"/>
  <c r="AD19" i="2" s="1"/>
  <c r="AD5" i="2" l="1"/>
  <c r="AE6" i="2"/>
  <c r="AE19" i="2" s="1"/>
  <c r="AE5" i="2" l="1"/>
  <c r="AK18" i="2" s="1"/>
  <c r="AK19" i="2" s="1"/>
  <c r="AF6" i="2"/>
  <c r="AF19" i="2" s="1"/>
  <c r="AF5" i="2" l="1"/>
  <c r="AJ18" i="2" s="1"/>
  <c r="AJ19" i="2" s="1"/>
  <c r="AG6" i="2"/>
  <c r="AG19" i="2" s="1"/>
  <c r="AG5" i="2" l="1"/>
  <c r="AL8" i="2" l="1"/>
  <c r="AL19" i="2" s="1"/>
  <c r="AM7" i="2"/>
  <c r="AH7" i="2" s="1"/>
  <c r="AM8" i="2"/>
  <c r="AH8" i="2" s="1"/>
  <c r="AM9" i="2"/>
  <c r="AH9" i="2" s="1"/>
  <c r="AM10" i="2"/>
  <c r="AH10" i="2" s="1"/>
  <c r="AM13" i="2"/>
  <c r="AH13" i="2" s="1"/>
  <c r="AM14" i="2"/>
  <c r="AH14" i="2" s="1"/>
  <c r="AM18" i="2"/>
  <c r="AH18" i="2" s="1"/>
  <c r="AM11" i="2"/>
  <c r="AH11" i="2" s="1"/>
  <c r="AM17" i="2"/>
  <c r="AH17" i="2" s="1"/>
  <c r="AM15" i="2"/>
  <c r="AH15" i="2" s="1"/>
  <c r="AM16" i="2"/>
  <c r="AH16" i="2" s="1"/>
  <c r="AM12" i="2"/>
  <c r="AH12" i="2" s="1"/>
  <c r="AI8" i="2"/>
  <c r="AI14" i="2"/>
  <c r="AI7" i="2"/>
  <c r="AI10" i="2"/>
  <c r="AI17" i="2"/>
  <c r="AI9" i="2"/>
  <c r="AI11" i="2"/>
  <c r="AI15" i="2"/>
  <c r="AI12" i="2"/>
  <c r="AI13" i="2"/>
  <c r="AI16" i="2"/>
  <c r="AI18" i="2"/>
  <c r="AI19" i="2" l="1"/>
  <c r="AM19" i="2"/>
  <c r="AH19" i="2"/>
</calcChain>
</file>

<file path=xl/sharedStrings.xml><?xml version="1.0" encoding="utf-8"?>
<sst xmlns="http://schemas.openxmlformats.org/spreadsheetml/2006/main" count="47" uniqueCount="30">
  <si>
    <t>E Blanco SA</t>
  </si>
  <si>
    <t>Décompte d'Heures</t>
  </si>
  <si>
    <t>M</t>
  </si>
  <si>
    <t>A</t>
  </si>
  <si>
    <t>V</t>
  </si>
  <si>
    <t>F</t>
  </si>
  <si>
    <t>Total H</t>
  </si>
  <si>
    <t>Total H/S</t>
  </si>
  <si>
    <t>Nouvel an</t>
  </si>
  <si>
    <t>Vendredi saint</t>
  </si>
  <si>
    <t>Lundi de Pâques</t>
  </si>
  <si>
    <t>Ascension</t>
  </si>
  <si>
    <t>Pentecôte</t>
  </si>
  <si>
    <t>Fête Nationale</t>
  </si>
  <si>
    <t>Jeûne Genevois</t>
  </si>
  <si>
    <t>Noël</t>
  </si>
  <si>
    <t>Chantier</t>
  </si>
  <si>
    <t xml:space="preserve">Jours Fériés </t>
  </si>
  <si>
    <t>Employé(e)s</t>
  </si>
  <si>
    <t>Fin d'Année</t>
  </si>
  <si>
    <t>Mois</t>
  </si>
  <si>
    <t>Date</t>
  </si>
  <si>
    <t>Année</t>
  </si>
  <si>
    <t>Maladie</t>
  </si>
  <si>
    <t>Accident</t>
  </si>
  <si>
    <t>Vacances</t>
  </si>
  <si>
    <t>Feuil1</t>
  </si>
  <si>
    <t>Feuil3</t>
  </si>
  <si>
    <t>Nom &amp; Prénom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</si>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</sst>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3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Century Gothic"/>
      <family val="2"/>
    </font>
    <font>
      <i/>
      <sz val="48"/>
      <color rgb="FF0000FF"/>
      <name val="Onyx"/>
      <family val="5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entury Gothic"/>
      <family val="2"/>
    </font>
    <font>
      <b/>
      <sz val="18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18"/>
      <color theme="4" tint="-0.249977111117893"/>
      <name val="Calibri"/>
      <family val="2"/>
      <scheme val="minor"/>
    </font>
    <font>
      <sz val="9"/>
      <name val="Century Gothic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sz val="11"/>
      <color theme="7" tint="-0.2499465926084170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sz val="11"/>
      <color theme="4" tint="-0.24994659260841701"/>
      <name val="Calibri"/>
      <family val="2"/>
      <scheme val="minor"/>
    </font>
    <font>
      <sz val="6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841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70">
    <xf numFmtId="0" fontId="0" fillId="0" borderId="0" xfId="0"/>
    <xf numFmtId="0" fontId="0" fillId="0" borderId="0" xfId="0" applyBorder="1"/>
    <xf numFmtId="0" fontId="5" fillId="0" borderId="0" xfId="0" applyFont="1"/>
    <xf numFmtId="49" fontId="6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indent="2"/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7" fillId="0" borderId="0" xfId="0" applyFont="1" applyAlignment="1">
      <alignment vertical="center"/>
    </xf>
    <xf numFmtId="49" fontId="1" fillId="0" borderId="0" xfId="1" applyNumberForma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/>
    <xf numFmtId="0" fontId="0" fillId="0" borderId="5" xfId="0" applyBorder="1"/>
    <xf numFmtId="17" fontId="23" fillId="5" borderId="0" xfId="0" quotePrefix="1" applyNumberFormat="1" applyFont="1" applyFill="1" applyAlignment="1" applyProtection="1">
      <alignment horizontal="center" vertical="center"/>
      <protection hidden="1"/>
    </xf>
    <xf numFmtId="17" fontId="11" fillId="2" borderId="0" xfId="0" applyNumberFormat="1" applyFont="1" applyFill="1" applyAlignment="1" applyProtection="1">
      <alignment vertical="center"/>
      <protection hidden="1"/>
    </xf>
    <xf numFmtId="0" fontId="25" fillId="0" borderId="0" xfId="0" applyFont="1" applyAlignment="1">
      <alignment horizontal="left" vertical="center" wrapText="1" indent="1"/>
    </xf>
    <xf numFmtId="0" fontId="16" fillId="0" borderId="7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19" fillId="0" borderId="7" xfId="0" applyFont="1" applyBorder="1" applyAlignment="1" applyProtection="1">
      <alignment horizontal="center"/>
      <protection hidden="1"/>
    </xf>
    <xf numFmtId="0" fontId="17" fillId="0" borderId="10" xfId="0" applyFont="1" applyBorder="1" applyAlignment="1" applyProtection="1">
      <alignment horizontal="center"/>
      <protection hidden="1"/>
    </xf>
    <xf numFmtId="0" fontId="18" fillId="0" borderId="7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22" fillId="0" borderId="4" xfId="0" applyFont="1" applyBorder="1" applyAlignment="1" applyProtection="1">
      <alignment horizontal="center"/>
      <protection hidden="1"/>
    </xf>
    <xf numFmtId="0" fontId="24" fillId="6" borderId="11" xfId="0" applyFont="1" applyFill="1" applyBorder="1" applyAlignment="1" applyProtection="1">
      <alignment horizontal="center"/>
      <protection hidden="1"/>
    </xf>
    <xf numFmtId="0" fontId="24" fillId="6" borderId="4" xfId="0" applyFont="1" applyFill="1" applyBorder="1" applyAlignment="1" applyProtection="1">
      <alignment horizontal="center"/>
      <protection hidden="1"/>
    </xf>
    <xf numFmtId="164" fontId="3" fillId="7" borderId="0" xfId="0" applyNumberFormat="1" applyFont="1" applyFill="1" applyBorder="1" applyAlignment="1" applyProtection="1">
      <alignment horizontal="center"/>
      <protection hidden="1"/>
    </xf>
    <xf numFmtId="164" fontId="3" fillId="7" borderId="7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horizontal="center"/>
    </xf>
    <xf numFmtId="0" fontId="15" fillId="2" borderId="3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0" fillId="0" borderId="12" xfId="0" applyFill="1" applyBorder="1"/>
    <xf numFmtId="14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 wrapText="1"/>
    </xf>
    <xf numFmtId="0" fontId="0" fillId="0" borderId="16" xfId="0" applyFill="1" applyBorder="1"/>
    <xf numFmtId="0" fontId="5" fillId="4" borderId="0" xfId="0" applyFont="1" applyFill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/>
      <protection hidden="1"/>
    </xf>
    <xf numFmtId="17" fontId="11" fillId="5" borderId="0" xfId="0" quotePrefix="1" applyNumberFormat="1" applyFont="1" applyFill="1" applyAlignment="1" applyProtection="1">
      <alignment horizontal="center" vertical="center"/>
      <protection locked="0"/>
    </xf>
    <xf numFmtId="17" fontId="11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hidden="1"/>
    </xf>
    <xf numFmtId="0" fontId="13" fillId="5" borderId="1" xfId="2" applyFont="1" applyFill="1" applyAlignment="1" applyProtection="1">
      <alignment horizontal="right" vertical="center"/>
      <protection locked="0"/>
    </xf>
    <xf numFmtId="0" fontId="13" fillId="5" borderId="0" xfId="2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2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5" borderId="0" xfId="2" applyFont="1" applyFill="1" applyBorder="1" applyAlignment="1" applyProtection="1">
      <alignment horizontal="right"/>
      <protection locked="0"/>
    </xf>
    <xf numFmtId="0" fontId="13" fillId="5" borderId="15" xfId="2" applyFont="1" applyFill="1" applyBorder="1" applyAlignment="1" applyProtection="1">
      <alignment horizontal="right"/>
      <protection locked="0"/>
    </xf>
  </cellXfs>
  <cellStyles count="3">
    <cellStyle name="Normal" xfId="0" builtinId="0"/>
    <cellStyle name="Titre" xfId="1" builtinId="15"/>
    <cellStyle name="Titre 1" xfId="2" builtinId="16"/>
  </cellStyles>
  <dxfs count="21">
    <dxf>
      <fill>
        <gradientFill degree="90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theme="7" tint="0.40000610370189521"/>
          </stop>
        </gradientFill>
      </fill>
    </dxf>
    <dxf>
      <font>
        <color rgb="FFC00000"/>
      </font>
    </dxf>
    <dxf>
      <font>
        <color rgb="FFC00000"/>
      </font>
    </dxf>
    <dxf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 tint="0.80001220740379042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color theme="9" tint="-0.24994659260841701"/>
      </font>
    </dxf>
    <dxf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ont>
        <color auto="1"/>
      </font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ont>
        <color theme="0"/>
      </font>
      <fill>
        <gradientFill degree="90">
          <stop position="0">
            <color theme="0"/>
          </stop>
          <stop position="1">
            <color theme="7" tint="0.40000610370189521"/>
          </stop>
        </gradientFill>
      </fill>
    </dxf>
    <dxf>
      <font>
        <color rgb="FFC00000"/>
      </font>
    </dxf>
    <dxf>
      <font>
        <color rgb="FFC00000"/>
      </font>
    </dxf>
    <dxf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</dxfs>
  <tableStyles count="0" defaultTableStyle="TableStyleMedium2" defaultPivotStyle="PivotStyleLight16"/>
  <colors>
    <mruColors>
      <color rgb="FF5841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238125</xdr:colOff>
      <xdr:row>3</xdr:row>
      <xdr:rowOff>23283</xdr:rowOff>
    </xdr:from>
    <xdr:to>
      <xdr:col>35</xdr:col>
      <xdr:colOff>21167</xdr:colOff>
      <xdr:row>3</xdr:row>
      <xdr:rowOff>258233</xdr:rowOff>
    </xdr:to>
    <xdr:sp macro="" textlink="">
      <xdr:nvSpPr>
        <xdr:cNvPr id="7" name="Note d’entrée de données" descr="Entrer l’année : tapez l’année dans la cellule AG2" title="Conseil de saisie de données">
          <a:extLst>
            <a:ext uri="{FF2B5EF4-FFF2-40B4-BE49-F238E27FC236}">
              <a16:creationId xmlns:a16="http://schemas.microsoft.com/office/drawing/2014/main" id="{BF5D4AF8-2F91-4D87-85FA-1CE42014A3C6}"/>
            </a:ext>
          </a:extLst>
        </xdr:cNvPr>
        <xdr:cNvSpPr txBox="1"/>
      </xdr:nvSpPr>
      <xdr:spPr>
        <a:xfrm>
          <a:off x="9448800" y="1242483"/>
          <a:ext cx="1040342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Entrer l’année :	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180976</xdr:colOff>
      <xdr:row>2</xdr:row>
      <xdr:rowOff>280458</xdr:rowOff>
    </xdr:from>
    <xdr:to>
      <xdr:col>34</xdr:col>
      <xdr:colOff>481013</xdr:colOff>
      <xdr:row>3</xdr:row>
      <xdr:rowOff>220133</xdr:rowOff>
    </xdr:to>
    <xdr:sp macro="" textlink="">
      <xdr:nvSpPr>
        <xdr:cNvPr id="2" name="Note d’entrée de données" descr="Entrer l’année : tapez l’année dans la cellule AG2" title="Conseil de saisie de données">
          <a:extLst>
            <a:ext uri="{FF2B5EF4-FFF2-40B4-BE49-F238E27FC236}">
              <a16:creationId xmlns:a16="http://schemas.microsoft.com/office/drawing/2014/main" id="{6DA3CB35-AFD0-4DE8-83A9-65B590A7F84E}"/>
            </a:ext>
          </a:extLst>
        </xdr:cNvPr>
        <xdr:cNvSpPr txBox="1"/>
      </xdr:nvSpPr>
      <xdr:spPr>
        <a:xfrm>
          <a:off x="10091739" y="1185333"/>
          <a:ext cx="1109662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Entrer l’année :	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8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3" customWidth="1"/>
    <col min="2" max="2" width="31.140625" customWidth="1"/>
    <col min="3" max="33" width="3.7109375" customWidth="1"/>
    <col min="34" max="35" width="7.5703125" customWidth="1"/>
    <col min="36" max="38" width="4.5703125" customWidth="1"/>
    <col min="39" max="39" width="4.42578125" customWidth="1"/>
  </cols>
  <sheetData>
    <row r="1" spans="1:40" ht="57.75" x14ac:dyDescent="0.6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4"/>
      <c r="AK1" s="6"/>
      <c r="AL1" s="6"/>
      <c r="AM1" s="6"/>
    </row>
    <row r="2" spans="1:40" x14ac:dyDescent="0.25">
      <c r="A2" s="2"/>
      <c r="B2" s="7" t="str">
        <f>IF(B6="Chantier","Nom &amp; Prénom","Chantier")</f>
        <v>Nom &amp; Prénom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"/>
      <c r="AI2" s="58"/>
      <c r="AJ2" s="58"/>
      <c r="AK2" s="58"/>
      <c r="AL2" s="64"/>
      <c r="AM2" s="64"/>
    </row>
    <row r="3" spans="1:40" ht="23.25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/>
      <c r="AG3" s="13"/>
      <c r="AH3" s="13"/>
      <c r="AI3" s="13"/>
      <c r="AJ3" s="14"/>
      <c r="AK3" s="15"/>
      <c r="AL3" s="15"/>
      <c r="AM3" s="15"/>
    </row>
    <row r="4" spans="1:40" ht="21.75" thickBot="1" x14ac:dyDescent="0.3">
      <c r="A4" s="16"/>
      <c r="B4" s="59" t="s">
        <v>29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>
        <v>2020</v>
      </c>
      <c r="AI4" s="62"/>
      <c r="AJ4" s="62"/>
      <c r="AK4" s="62"/>
      <c r="AL4" s="62"/>
      <c r="AM4" s="62"/>
    </row>
    <row r="5" spans="1:40" ht="16.5" thickTop="1" x14ac:dyDescent="0.3">
      <c r="A5" s="17"/>
      <c r="B5" s="60"/>
      <c r="C5" s="44" t="str">
        <f>IFERROR(TEXT(WEEKDAY(Feuil2!H4),"jjj"),"La date n'est pas valide")</f>
        <v>mer</v>
      </c>
      <c r="D5" s="45" t="str">
        <f>IFERROR(TEXT(WEEKDAY(D6),"jjj"),"")</f>
        <v>jeu</v>
      </c>
      <c r="E5" s="45" t="str">
        <f t="shared" ref="E5:AG5" si="0">IFERROR(TEXT(WEEKDAY(E6),"jjj"),"")</f>
        <v>ven</v>
      </c>
      <c r="F5" s="45" t="str">
        <f t="shared" si="0"/>
        <v>sam</v>
      </c>
      <c r="G5" s="45" t="str">
        <f t="shared" si="0"/>
        <v>dim</v>
      </c>
      <c r="H5" s="45" t="str">
        <f t="shared" si="0"/>
        <v>lun</v>
      </c>
      <c r="I5" s="45" t="str">
        <f t="shared" si="0"/>
        <v>mar</v>
      </c>
      <c r="J5" s="45" t="str">
        <f t="shared" si="0"/>
        <v>mer</v>
      </c>
      <c r="K5" s="45" t="str">
        <f t="shared" si="0"/>
        <v>jeu</v>
      </c>
      <c r="L5" s="45" t="str">
        <f t="shared" si="0"/>
        <v>ven</v>
      </c>
      <c r="M5" s="45" t="str">
        <f t="shared" si="0"/>
        <v>sam</v>
      </c>
      <c r="N5" s="45" t="str">
        <f t="shared" si="0"/>
        <v>dim</v>
      </c>
      <c r="O5" s="45" t="str">
        <f t="shared" si="0"/>
        <v>lun</v>
      </c>
      <c r="P5" s="45" t="str">
        <f t="shared" si="0"/>
        <v>mar</v>
      </c>
      <c r="Q5" s="45" t="str">
        <f t="shared" si="0"/>
        <v>mer</v>
      </c>
      <c r="R5" s="45" t="str">
        <f t="shared" si="0"/>
        <v>jeu</v>
      </c>
      <c r="S5" s="45" t="str">
        <f t="shared" si="0"/>
        <v>ven</v>
      </c>
      <c r="T5" s="45" t="str">
        <f t="shared" si="0"/>
        <v>sam</v>
      </c>
      <c r="U5" s="45" t="str">
        <f t="shared" si="0"/>
        <v>dim</v>
      </c>
      <c r="V5" s="45" t="str">
        <f t="shared" si="0"/>
        <v>lun</v>
      </c>
      <c r="W5" s="45" t="str">
        <f t="shared" si="0"/>
        <v>mar</v>
      </c>
      <c r="X5" s="45" t="str">
        <f t="shared" si="0"/>
        <v>mer</v>
      </c>
      <c r="Y5" s="45" t="str">
        <f t="shared" si="0"/>
        <v>jeu</v>
      </c>
      <c r="Z5" s="45" t="str">
        <f t="shared" si="0"/>
        <v>ven</v>
      </c>
      <c r="AA5" s="45" t="str">
        <f t="shared" si="0"/>
        <v>sam</v>
      </c>
      <c r="AB5" s="45" t="str">
        <f t="shared" si="0"/>
        <v>dim</v>
      </c>
      <c r="AC5" s="45" t="str">
        <f t="shared" si="0"/>
        <v>lun</v>
      </c>
      <c r="AD5" s="45" t="str">
        <f t="shared" si="0"/>
        <v>mar</v>
      </c>
      <c r="AE5" s="45" t="str">
        <f t="shared" si="0"/>
        <v>mer</v>
      </c>
      <c r="AF5" s="45" t="str">
        <f t="shared" si="0"/>
        <v>jeu</v>
      </c>
      <c r="AG5" s="45" t="str">
        <f t="shared" si="0"/>
        <v>ven</v>
      </c>
      <c r="AH5" s="63"/>
      <c r="AI5" s="63"/>
      <c r="AJ5" s="63"/>
      <c r="AK5" s="63"/>
      <c r="AL5" s="63"/>
      <c r="AM5" s="63"/>
    </row>
    <row r="6" spans="1:40" x14ac:dyDescent="0.25">
      <c r="A6" s="18"/>
      <c r="B6" s="40" t="s">
        <v>16</v>
      </c>
      <c r="C6" s="34">
        <f>IFERROR(DATE(Feuil2!I4,Feuil2!G4,1),"")</f>
        <v>43831</v>
      </c>
      <c r="D6" s="35">
        <f>IFERROR(IF(C6&gt;=EOMONTH(C6,0),"",C6+1),"")</f>
        <v>43832</v>
      </c>
      <c r="E6" s="35">
        <f t="shared" ref="E6:AG6" si="1">IFERROR(IF(D6&gt;=EOMONTH(D6,0),"",D6+1),"")</f>
        <v>43833</v>
      </c>
      <c r="F6" s="35">
        <f t="shared" si="1"/>
        <v>43834</v>
      </c>
      <c r="G6" s="35">
        <f t="shared" si="1"/>
        <v>43835</v>
      </c>
      <c r="H6" s="35">
        <f t="shared" si="1"/>
        <v>43836</v>
      </c>
      <c r="I6" s="35">
        <f t="shared" si="1"/>
        <v>43837</v>
      </c>
      <c r="J6" s="35">
        <f t="shared" si="1"/>
        <v>43838</v>
      </c>
      <c r="K6" s="35">
        <f t="shared" si="1"/>
        <v>43839</v>
      </c>
      <c r="L6" s="35">
        <f t="shared" si="1"/>
        <v>43840</v>
      </c>
      <c r="M6" s="35">
        <f t="shared" si="1"/>
        <v>43841</v>
      </c>
      <c r="N6" s="35">
        <f t="shared" si="1"/>
        <v>43842</v>
      </c>
      <c r="O6" s="35">
        <f t="shared" si="1"/>
        <v>43843</v>
      </c>
      <c r="P6" s="35">
        <f t="shared" si="1"/>
        <v>43844</v>
      </c>
      <c r="Q6" s="35">
        <f t="shared" si="1"/>
        <v>43845</v>
      </c>
      <c r="R6" s="35">
        <f t="shared" si="1"/>
        <v>43846</v>
      </c>
      <c r="S6" s="35">
        <f t="shared" si="1"/>
        <v>43847</v>
      </c>
      <c r="T6" s="35">
        <f t="shared" si="1"/>
        <v>43848</v>
      </c>
      <c r="U6" s="35">
        <f t="shared" si="1"/>
        <v>43849</v>
      </c>
      <c r="V6" s="35">
        <f t="shared" si="1"/>
        <v>43850</v>
      </c>
      <c r="W6" s="35">
        <f t="shared" si="1"/>
        <v>43851</v>
      </c>
      <c r="X6" s="35">
        <f t="shared" si="1"/>
        <v>43852</v>
      </c>
      <c r="Y6" s="35">
        <f t="shared" si="1"/>
        <v>43853</v>
      </c>
      <c r="Z6" s="35">
        <f t="shared" si="1"/>
        <v>43854</v>
      </c>
      <c r="AA6" s="35">
        <f t="shared" si="1"/>
        <v>43855</v>
      </c>
      <c r="AB6" s="35">
        <f t="shared" si="1"/>
        <v>43856</v>
      </c>
      <c r="AC6" s="35">
        <f t="shared" si="1"/>
        <v>43857</v>
      </c>
      <c r="AD6" s="35">
        <f t="shared" si="1"/>
        <v>43858</v>
      </c>
      <c r="AE6" s="35">
        <f t="shared" si="1"/>
        <v>43859</v>
      </c>
      <c r="AF6" s="35">
        <f t="shared" si="1"/>
        <v>43860</v>
      </c>
      <c r="AG6" s="35">
        <f t="shared" si="1"/>
        <v>43861</v>
      </c>
      <c r="AH6" s="22" t="s">
        <v>6</v>
      </c>
      <c r="AI6" s="22" t="s">
        <v>7</v>
      </c>
      <c r="AJ6" s="23" t="s">
        <v>2</v>
      </c>
      <c r="AK6" s="24" t="s">
        <v>3</v>
      </c>
      <c r="AL6" s="25" t="s">
        <v>4</v>
      </c>
      <c r="AM6" s="26" t="s">
        <v>5</v>
      </c>
    </row>
    <row r="7" spans="1:40" x14ac:dyDescent="0.25"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27">
        <f>SUM(SUMIFS(C7:AG7,$C$5:$AG$5,{"lun";"mar";"mer";"jeu";"ven"}))-AM7</f>
        <v>0</v>
      </c>
      <c r="AI7" s="27">
        <f>SUM(SUMIFS(C7:AG7,$C$5:$AG$5,{"sam";"dim"}))</f>
        <v>0</v>
      </c>
      <c r="AJ7" s="28">
        <f>SUM(COUNTIFS(C7:AG7,"M",$C$5:$AG$5,{"lun";"mar";"mer";"jeu";"ven"}))</f>
        <v>0</v>
      </c>
      <c r="AK7" s="29">
        <f>SUM(COUNTIFS(C7:AG7,"A",$C$5:$AG$5,{"lun";"mar";"mer";"jeu";"ven"}))</f>
        <v>0</v>
      </c>
      <c r="AL7" s="30">
        <f>SUM(COUNTIFS(C7:AG7,"V",$C$5:$AG$5,{"lun";"mar";"mer";"jeu";"ven"}))-SUM(COUNTIFS(C7:AG7,"V",$C$19:$AG$19,{"F"}))</f>
        <v>0</v>
      </c>
      <c r="AM7" s="31">
        <f>SUM(SUMIFS(C7:AG7,$C$19:$AG$19,{"F"}))</f>
        <v>0</v>
      </c>
    </row>
    <row r="8" spans="1:40" x14ac:dyDescent="0.25">
      <c r="B8" s="3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27">
        <f>SUM(SUMIFS(C8:AG8,$C$5:$AG$5,{"lun";"mar";"mer";"jeu";"ven"}))-AM8</f>
        <v>0</v>
      </c>
      <c r="AI8" s="27">
        <f>SUM(SUMIFS(C8:AG8,$C$5:$AG$5,{"sam";"dim"}))</f>
        <v>0</v>
      </c>
      <c r="AJ8" s="28">
        <f>SUM(COUNTIFS(C8:AG8,"M",$C$5:$AG$5,{"lun";"mar";"mer";"jeu";"ven"}))</f>
        <v>0</v>
      </c>
      <c r="AK8" s="29">
        <f>SUM(COUNTIFS(C8:AG8,"A",$C$5:$AG$5,{"lun";"mar";"mer";"jeu";"ven"}))</f>
        <v>0</v>
      </c>
      <c r="AL8" s="30">
        <f>SUM(COUNTIFS(C8:AG8,"V",$C$5:$AG$5,{"lun";"mar";"mer";"jeu";"ven"}))-SUM(COUNTIFS(C8:AG8,"V",$C$19:$AG$19,{"F"}))</f>
        <v>0</v>
      </c>
      <c r="AM8" s="31">
        <f>SUM(SUMIFS(C8:AG8,$C$19:$AG$19,{"F"}))</f>
        <v>0</v>
      </c>
    </row>
    <row r="9" spans="1:40" x14ac:dyDescent="0.25"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7">
        <f>SUM(SUMIFS(C9:AG9,$C$5:$AG$5,{"lun";"mar";"mer";"jeu";"ven"}))-AM9</f>
        <v>0</v>
      </c>
      <c r="AI9" s="27">
        <f>SUM(SUMIFS(C9:AG9,$C$5:$AG$5,{"sam";"dim"}))</f>
        <v>0</v>
      </c>
      <c r="AJ9" s="28">
        <f>SUM(COUNTIFS(C9:AG9,"M",$C$5:$AG$5,{"lun";"mar";"mer";"jeu";"ven"}))</f>
        <v>0</v>
      </c>
      <c r="AK9" s="29">
        <f>SUM(COUNTIFS(C9:AG9,"A",$C$5:$AG$5,{"lun";"mar";"mer";"jeu";"ven"}))</f>
        <v>0</v>
      </c>
      <c r="AL9" s="30">
        <f>SUM(COUNTIFS(C9:AG9,"V",$C$5:$AG$5,{"lun";"mar";"mer";"jeu";"ven"}))-SUM(COUNTIFS(C9:AG9,"V",$C$19:$AG$19,{"F"}))</f>
        <v>0</v>
      </c>
      <c r="AM9" s="31">
        <f>SUM(SUMIFS(C9:AG9,$C$19:$AG$19,{"F"}))</f>
        <v>0</v>
      </c>
      <c r="AN9" s="1"/>
    </row>
    <row r="10" spans="1:40" x14ac:dyDescent="0.25"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7">
        <f>SUM(SUMIFS(C10:AG10,$C$5:$AG$5,{"lun";"mar";"mer";"jeu";"ven"}))-AM10</f>
        <v>0</v>
      </c>
      <c r="AI10" s="27">
        <f>SUM(SUMIFS(C10:AG10,$C$5:$AG$5,{"sam";"dim"}))</f>
        <v>0</v>
      </c>
      <c r="AJ10" s="28">
        <f>SUM(COUNTIFS(C10:AG10,"M",$C$5:$AG$5,{"lun";"mar";"mer";"jeu";"ven"}))</f>
        <v>0</v>
      </c>
      <c r="AK10" s="29">
        <f>SUM(COUNTIFS(C10:AG10,"A",$C$5:$AG$5,{"lun";"mar";"mer";"jeu";"ven"}))</f>
        <v>0</v>
      </c>
      <c r="AL10" s="30">
        <f>SUM(COUNTIFS(C10:AG10,"V",$C$5:$AG$5,{"lun";"mar";"mer";"jeu";"ven"}))-SUM(COUNTIFS(C10:AG10,"V",$C$19:$AG$19,{"F"}))</f>
        <v>0</v>
      </c>
      <c r="AM10" s="31">
        <f>SUM(SUMIFS(C10:AG10,$C$19:$AG$19,{"F"}))</f>
        <v>0</v>
      </c>
      <c r="AN10" s="1"/>
    </row>
    <row r="11" spans="1:40" x14ac:dyDescent="0.25"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27">
        <f>SUM(SUMIFS(C11:AG11,$C$5:$AG$5,{"lun";"mar";"mer";"jeu";"ven"}))-AM11</f>
        <v>0</v>
      </c>
      <c r="AI11" s="27">
        <f>SUM(SUMIFS(C11:AG11,$C$5:$AG$5,{"sam";"dim"}))</f>
        <v>0</v>
      </c>
      <c r="AJ11" s="28">
        <f>SUM(COUNTIFS(C11:AG11,"M",$C$5:$AG$5,{"lun";"mar";"mer";"jeu";"ven"}))</f>
        <v>0</v>
      </c>
      <c r="AK11" s="29">
        <f>SUM(COUNTIFS(C11:AG11,"A",$C$5:$AG$5,{"lun";"mar";"mer";"jeu";"ven"}))</f>
        <v>0</v>
      </c>
      <c r="AL11" s="30">
        <f>SUM(COUNTIFS(C11:AG11,"V",$C$5:$AG$5,{"lun";"mar";"mer";"jeu";"ven"}))-SUM(COUNTIFS(C11:AG11,"V",$C$19:$AG$19,{"F"}))</f>
        <v>0</v>
      </c>
      <c r="AM11" s="31">
        <f>SUM(SUMIFS(C11:AG11,$C$19:$AG$19,{"F"}))</f>
        <v>0</v>
      </c>
    </row>
    <row r="12" spans="1:40" x14ac:dyDescent="0.25">
      <c r="B12" s="3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7">
        <f>SUM(SUMIFS(C12:AG12,$C$5:$AG$5,{"lun";"mar";"mer";"jeu";"ven"}))-AM12</f>
        <v>0</v>
      </c>
      <c r="AI12" s="27">
        <f>SUM(SUMIFS(C12:AG12,$C$5:$AG$5,{"sam";"dim"}))</f>
        <v>0</v>
      </c>
      <c r="AJ12" s="28">
        <f>SUM(COUNTIFS(C12:AG12,"M",$C$5:$AG$5,{"lun";"mar";"mer";"jeu";"ven"}))</f>
        <v>0</v>
      </c>
      <c r="AK12" s="29">
        <f>SUM(COUNTIFS(C12:AG12,"A",$C$5:$AG$5,{"lun";"mar";"mer";"jeu";"ven"}))</f>
        <v>0</v>
      </c>
      <c r="AL12" s="30">
        <f>SUM(COUNTIFS(C12:AG12,"V",$C$5:$AG$5,{"lun";"mar";"mer";"jeu";"ven"}))-SUM(COUNTIFS(C12:AG12,"V",$C$19:$AG$19,{"F"}))</f>
        <v>0</v>
      </c>
      <c r="AM12" s="31">
        <f>SUM(SUMIFS(C12:AG12,$C$19:$AG$19,{"F"}))</f>
        <v>0</v>
      </c>
    </row>
    <row r="13" spans="1:40" x14ac:dyDescent="0.25"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27">
        <f>SUM(SUMIFS(C13:AG13,$C$5:$AG$5,{"lun";"mar";"mer";"jeu";"ven"}))-AM13</f>
        <v>0</v>
      </c>
      <c r="AI13" s="27">
        <f>SUM(SUMIFS(C13:AG13,$C$5:$AG$5,{"sam";"dim"}))</f>
        <v>0</v>
      </c>
      <c r="AJ13" s="28">
        <f>SUM(COUNTIFS(C13:AG13,"M",$C$5:$AG$5,{"lun";"mar";"mer";"jeu";"ven"}))</f>
        <v>0</v>
      </c>
      <c r="AK13" s="29">
        <f>SUM(COUNTIFS(C13:AG13,"A",$C$5:$AG$5,{"lun";"mar";"mer";"jeu";"ven"}))</f>
        <v>0</v>
      </c>
      <c r="AL13" s="30">
        <f>SUM(COUNTIFS(C13:AG13,"V",$C$5:$AG$5,{"lun";"mar";"mer";"jeu";"ven"}))-SUM(COUNTIFS(C13:AG13,"V",$C$19:$AG$19,{"F"}))</f>
        <v>0</v>
      </c>
      <c r="AM13" s="31">
        <f>SUM(SUMIFS(C13:AG13,$C$19:$AG$19,{"F"}))</f>
        <v>0</v>
      </c>
    </row>
    <row r="14" spans="1:40" x14ac:dyDescent="0.25"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7">
        <f>SUM(SUMIFS(C14:AG14,$C$5:$AG$5,{"lun";"mar";"mer";"jeu";"ven"}))-AM14</f>
        <v>0</v>
      </c>
      <c r="AI14" s="27">
        <f>SUM(SUMIFS(C14:AG14,$C$5:$AG$5,{"sam";"dim"}))</f>
        <v>0</v>
      </c>
      <c r="AJ14" s="28">
        <f>SUM(COUNTIFS(C14:AG14,"M",$C$5:$AG$5,{"lun";"mar";"mer";"jeu";"ven"}))</f>
        <v>0</v>
      </c>
      <c r="AK14" s="29">
        <f>SUM(COUNTIFS(C14:AG14,"A",$C$5:$AG$5,{"lun";"mar";"mer";"jeu";"ven"}))</f>
        <v>0</v>
      </c>
      <c r="AL14" s="30">
        <f>SUM(COUNTIFS(C14:AG14,"V",$C$5:$AG$5,{"lun";"mar";"mer";"jeu";"ven"}))-SUM(COUNTIFS(C14:AG14,"V",$C$19:$AG$19,{"F"}))</f>
        <v>0</v>
      </c>
      <c r="AM14" s="31">
        <f>SUM(SUMIFS(C14:AG14,$C$19:$AG$19,{"F"}))</f>
        <v>0</v>
      </c>
    </row>
    <row r="15" spans="1:40" x14ac:dyDescent="0.25"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27">
        <f>SUM(SUMIFS(C15:AG15,$C$5:$AG$5,{"lun";"mar";"mer";"jeu";"ven"}))-AM15</f>
        <v>0</v>
      </c>
      <c r="AI15" s="27">
        <f>SUM(SUMIFS(C15:AG15,$C$5:$AG$5,{"sam";"dim"}))</f>
        <v>0</v>
      </c>
      <c r="AJ15" s="28">
        <f>SUM(COUNTIFS(C15:AG15,"M",$C$5:$AG$5,{"lun";"mar";"mer";"jeu";"ven"}))</f>
        <v>0</v>
      </c>
      <c r="AK15" s="29">
        <f>SUM(COUNTIFS(C15:AG15,"A",$C$5:$AG$5,{"lun";"mar";"mer";"jeu";"ven"}))</f>
        <v>0</v>
      </c>
      <c r="AL15" s="30">
        <f>SUM(COUNTIFS(C15:AG15,"V",$C$5:$AG$5,{"lun";"mar";"mer";"jeu";"ven"}))-SUM(COUNTIFS(C15:AG15,"V",$C$19:$AG$19,{"F"}))</f>
        <v>0</v>
      </c>
      <c r="AM15" s="31">
        <f>SUM(SUMIFS(C15:AG15,$C$19:$AG$19,{"F"}))</f>
        <v>0</v>
      </c>
    </row>
    <row r="16" spans="1:40" x14ac:dyDescent="0.25"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7">
        <f>SUM(SUMIFS(C16:AG16,$C$5:$AG$5,{"lun";"mar";"mer";"jeu";"ven"}))-AM16</f>
        <v>0</v>
      </c>
      <c r="AI16" s="27">
        <f>SUM(SUMIFS(C16:AG16,$C$5:$AG$5,{"sam";"dim"}))</f>
        <v>0</v>
      </c>
      <c r="AJ16" s="28">
        <f>SUM(COUNTIFS(C16:AG16,"M",$C$5:$AG$5,{"lun";"mar";"mer";"jeu";"ven"}))</f>
        <v>0</v>
      </c>
      <c r="AK16" s="29">
        <f>SUM(COUNTIFS(C16:AG16,"A",$C$5:$AG$5,{"lun";"mar";"mer";"jeu";"ven"}))</f>
        <v>0</v>
      </c>
      <c r="AL16" s="30">
        <f>SUM(COUNTIFS(C16:AG16,"V",$C$5:$AG$5,{"lun";"mar";"mer";"jeu";"ven"}))-SUM(COUNTIFS(C16:AG16,"V",$C$19:$AG$19,{"F"}))</f>
        <v>0</v>
      </c>
      <c r="AM16" s="31">
        <f>SUM(SUMIFS(C16:AG16,$C$19:$AG$19,{"F"}))</f>
        <v>0</v>
      </c>
    </row>
    <row r="17" spans="2:39" x14ac:dyDescent="0.25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7">
        <f>SUM(SUMIFS(C17:AG17,$C$5:$AG$5,{"lun";"mar";"mer";"jeu";"ven"}))-AM17</f>
        <v>0</v>
      </c>
      <c r="AI17" s="27">
        <f>SUM(SUMIFS(C17:AG17,$C$5:$AG$5,{"sam";"dim"}))</f>
        <v>0</v>
      </c>
      <c r="AJ17" s="28">
        <f>SUM(COUNTIFS(C17:AG17,"M",$C$5:$AG$5,{"lun";"mar";"mer";"jeu";"ven"}))</f>
        <v>0</v>
      </c>
      <c r="AK17" s="29">
        <f>SUM(COUNTIFS(C17:AG17,"A",$C$5:$AG$5,{"lun";"mar";"mer";"jeu";"ven"}))</f>
        <v>0</v>
      </c>
      <c r="AL17" s="30">
        <f>SUM(COUNTIFS(C17:AG17,"V",$C$5:$AG$5,{"lun";"mar";"mer";"jeu";"ven"}))-SUM(COUNTIFS(C17:AG17,"V",$C$19:$AG$19,{"F"}))</f>
        <v>0</v>
      </c>
      <c r="AM17" s="31">
        <f>SUM(SUMIFS(C17:AG17,$C$19:$AG$19,{"F"}))</f>
        <v>0</v>
      </c>
    </row>
    <row r="18" spans="2:39" x14ac:dyDescent="0.25"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7">
        <f>SUM(SUMIFS(C18:AG18,$C$5:$AG$5,{"lun";"mar";"mer";"jeu";"ven"}))-AM18</f>
        <v>0</v>
      </c>
      <c r="AI18" s="27">
        <f>SUM(SUMIFS(C18:AG18,$C$5:$AG$5,{"sam";"dim"}))</f>
        <v>0</v>
      </c>
      <c r="AJ18" s="28">
        <f>SUM(COUNTIFS(C18:AG18,"M",$C$5:$AG$5,{"lun";"mar";"mer";"jeu";"ven"}))</f>
        <v>0</v>
      </c>
      <c r="AK18" s="29">
        <f>SUM(COUNTIFS(C18:AG18,"A",$C$5:$AG$5,{"lun";"mar";"mer";"jeu";"ven"}))</f>
        <v>0</v>
      </c>
      <c r="AL18" s="30">
        <f>SUM(COUNTIFS(C18:AG18,"V",$C$5:$AG$5,{"lun";"mar";"mer";"jeu";"ven"}))-SUM(COUNTIFS(C18:AG18,"V",$C$19:$AG$19,{"F"}))</f>
        <v>0</v>
      </c>
      <c r="AM18" s="31">
        <f>SUM(SUMIFS(C18:AG18,$C$19:$AG$19,{"F"}))</f>
        <v>0</v>
      </c>
    </row>
    <row r="19" spans="2:39" ht="14.25" customHeight="1" x14ac:dyDescent="0.25">
      <c r="B19" s="19" t="str">
        <f>"Total "&amp;B4</f>
        <v>Total Janvier</v>
      </c>
      <c r="C19" s="36" t="str">
        <f>IF(AND(OR(C$6=Feuil2!$B$5,C$6=Feuil2!$B$6,C$6=Feuil2!$B$7,C$6=Feuil2!$B$8,C$6=Feuil2!$B$9,C$6=Feuil2!$B$10,C$6=Feuil2!$B$11,C$6=Feuil2!$B$12,C$6=Feuil2!$B$13),$B$4&lt;&gt;""),"F","")</f>
        <v>F</v>
      </c>
      <c r="D19" s="36" t="str">
        <f>IF(AND(OR(D$6=Feuil2!$B$5,D$6=Feuil2!$B$6,D$6=Feuil2!$B$7,D$6=Feuil2!$B$8,D$6=Feuil2!$B$9,D$6=Feuil2!$B$10,D$6=Feuil2!$B$11,D$6=Feuil2!$B$12,D$6=Feuil2!$B$13),$B$4&lt;&gt;""),"F","")</f>
        <v/>
      </c>
      <c r="E19" s="36" t="str">
        <f>IF(AND(OR(E$6=Feuil2!$B$5,E$6=Feuil2!$B$6,E$6=Feuil2!$B$7,E$6=Feuil2!$B$8,E$6=Feuil2!$B$9,E$6=Feuil2!$B$10,E$6=Feuil2!$B$11,E$6=Feuil2!$B$12,E$6=Feuil2!$B$13),$B$4&lt;&gt;""),"F","")</f>
        <v/>
      </c>
      <c r="F19" s="36" t="str">
        <f>IF(AND(OR(F$6=Feuil2!$B$5,F$6=Feuil2!$B$6,F$6=Feuil2!$B$7,F$6=Feuil2!$B$8,F$6=Feuil2!$B$9,F$6=Feuil2!$B$10,F$6=Feuil2!$B$11,F$6=Feuil2!$B$12,F$6=Feuil2!$B$13),$B$4&lt;&gt;""),"F","")</f>
        <v/>
      </c>
      <c r="G19" s="36" t="str">
        <f>IF(AND(OR(G$6=Feuil2!$B$5,G$6=Feuil2!$B$6,G$6=Feuil2!$B$7,G$6=Feuil2!$B$8,G$6=Feuil2!$B$9,G$6=Feuil2!$B$10,G$6=Feuil2!$B$11,G$6=Feuil2!$B$12,G$6=Feuil2!$B$13),$B$4&lt;&gt;""),"F","")</f>
        <v/>
      </c>
      <c r="H19" s="36" t="str">
        <f>IF(AND(OR(H$6=Feuil2!$B$5,H$6=Feuil2!$B$6,H$6=Feuil2!$B$7,H$6=Feuil2!$B$8,H$6=Feuil2!$B$9,H$6=Feuil2!$B$10,H$6=Feuil2!$B$11,H$6=Feuil2!$B$12,H$6=Feuil2!$B$13),$B$4&lt;&gt;""),"F","")</f>
        <v/>
      </c>
      <c r="I19" s="36" t="str">
        <f>IF(AND(OR(I$6=Feuil2!$B$5,I$6=Feuil2!$B$6,I$6=Feuil2!$B$7,I$6=Feuil2!$B$8,I$6=Feuil2!$B$9,I$6=Feuil2!$B$10,I$6=Feuil2!$B$11,I$6=Feuil2!$B$12,I$6=Feuil2!$B$13),$B$4&lt;&gt;""),"F","")</f>
        <v/>
      </c>
      <c r="J19" s="36" t="str">
        <f>IF(AND(OR(J$6=Feuil2!$B$5,J$6=Feuil2!$B$6,J$6=Feuil2!$B$7,J$6=Feuil2!$B$8,J$6=Feuil2!$B$9,J$6=Feuil2!$B$10,J$6=Feuil2!$B$11,J$6=Feuil2!$B$12,J$6=Feuil2!$B$13),$B$4&lt;&gt;""),"F","")</f>
        <v/>
      </c>
      <c r="K19" s="36" t="str">
        <f>IF(AND(OR(K$6=Feuil2!$B$5,K$6=Feuil2!$B$6,K$6=Feuil2!$B$7,K$6=Feuil2!$B$8,K$6=Feuil2!$B$9,K$6=Feuil2!$B$10,K$6=Feuil2!$B$11,K$6=Feuil2!$B$12,K$6=Feuil2!$B$13),$B$4&lt;&gt;""),"F","")</f>
        <v/>
      </c>
      <c r="L19" s="36" t="str">
        <f>IF(AND(OR(L$6=Feuil2!$B$5,L$6=Feuil2!$B$6,L$6=Feuil2!$B$7,L$6=Feuil2!$B$8,L$6=Feuil2!$B$9,L$6=Feuil2!$B$10,L$6=Feuil2!$B$11,L$6=Feuil2!$B$12,L$6=Feuil2!$B$13),$B$4&lt;&gt;""),"F","")</f>
        <v/>
      </c>
      <c r="M19" s="36" t="str">
        <f>IF(AND(OR(M$6=Feuil2!$B$5,M$6=Feuil2!$B$6,M$6=Feuil2!$B$7,M$6=Feuil2!$B$8,M$6=Feuil2!$B$9,M$6=Feuil2!$B$10,M$6=Feuil2!$B$11,M$6=Feuil2!$B$12,M$6=Feuil2!$B$13),$B$4&lt;&gt;""),"F","")</f>
        <v/>
      </c>
      <c r="N19" s="36" t="str">
        <f>IF(AND(OR(N$6=Feuil2!$B$5,N$6=Feuil2!$B$6,N$6=Feuil2!$B$7,N$6=Feuil2!$B$8,N$6=Feuil2!$B$9,N$6=Feuil2!$B$10,N$6=Feuil2!$B$11,N$6=Feuil2!$B$12,N$6=Feuil2!$B$13),$B$4&lt;&gt;""),"F","")</f>
        <v/>
      </c>
      <c r="O19" s="36" t="str">
        <f>IF(AND(OR(O$6=Feuil2!$B$5,O$6=Feuil2!$B$6,O$6=Feuil2!$B$7,O$6=Feuil2!$B$8,O$6=Feuil2!$B$9,O$6=Feuil2!$B$10,O$6=Feuil2!$B$11,O$6=Feuil2!$B$12,O$6=Feuil2!$B$13),$B$4&lt;&gt;""),"F","")</f>
        <v/>
      </c>
      <c r="P19" s="36" t="str">
        <f>IF(AND(OR(P$6=Feuil2!$B$5,P$6=Feuil2!$B$6,P$6=Feuil2!$B$7,P$6=Feuil2!$B$8,P$6=Feuil2!$B$9,P$6=Feuil2!$B$10,P$6=Feuil2!$B$11,P$6=Feuil2!$B$12,P$6=Feuil2!$B$13),$B$4&lt;&gt;""),"F","")</f>
        <v/>
      </c>
      <c r="Q19" s="36" t="str">
        <f>IF(AND(OR(Q$6=Feuil2!$B$5,Q$6=Feuil2!$B$6,Q$6=Feuil2!$B$7,Q$6=Feuil2!$B$8,Q$6=Feuil2!$B$9,Q$6=Feuil2!$B$10,Q$6=Feuil2!$B$11,Q$6=Feuil2!$B$12,Q$6=Feuil2!$B$13),$B$4&lt;&gt;""),"F","")</f>
        <v/>
      </c>
      <c r="R19" s="36" t="str">
        <f>IF(AND(OR(R$6=Feuil2!$B$5,R$6=Feuil2!$B$6,R$6=Feuil2!$B$7,R$6=Feuil2!$B$8,R$6=Feuil2!$B$9,R$6=Feuil2!$B$10,R$6=Feuil2!$B$11,R$6=Feuil2!$B$12,R$6=Feuil2!$B$13),$B$4&lt;&gt;""),"F","")</f>
        <v/>
      </c>
      <c r="S19" s="36" t="str">
        <f>IF(AND(OR(S$6=Feuil2!$B$5,S$6=Feuil2!$B$6,S$6=Feuil2!$B$7,S$6=Feuil2!$B$8,S$6=Feuil2!$B$9,S$6=Feuil2!$B$10,S$6=Feuil2!$B$11,S$6=Feuil2!$B$12,S$6=Feuil2!$B$13),$B$4&lt;&gt;""),"F","")</f>
        <v/>
      </c>
      <c r="T19" s="36" t="str">
        <f>IF(AND(OR(T$6=Feuil2!$B$5,T$6=Feuil2!$B$6,T$6=Feuil2!$B$7,T$6=Feuil2!$B$8,T$6=Feuil2!$B$9,T$6=Feuil2!$B$10,T$6=Feuil2!$B$11,T$6=Feuil2!$B$12,T$6=Feuil2!$B$13),$B$4&lt;&gt;""),"F","")</f>
        <v/>
      </c>
      <c r="U19" s="36" t="str">
        <f>IF(AND(OR(U$6=Feuil2!$B$5,U$6=Feuil2!$B$6,U$6=Feuil2!$B$7,U$6=Feuil2!$B$8,U$6=Feuil2!$B$9,U$6=Feuil2!$B$10,U$6=Feuil2!$B$11,U$6=Feuil2!$B$12,U$6=Feuil2!$B$13),$B$4&lt;&gt;""),"F","")</f>
        <v/>
      </c>
      <c r="V19" s="36" t="str">
        <f>IF(AND(OR(V$6=Feuil2!$B$5,V$6=Feuil2!$B$6,V$6=Feuil2!$B$7,V$6=Feuil2!$B$8,V$6=Feuil2!$B$9,V$6=Feuil2!$B$10,V$6=Feuil2!$B$11,V$6=Feuil2!$B$12,V$6=Feuil2!$B$13),$B$4&lt;&gt;""),"F","")</f>
        <v/>
      </c>
      <c r="W19" s="36" t="str">
        <f>IF(AND(OR(W$6=Feuil2!$B$5,W$6=Feuil2!$B$6,W$6=Feuil2!$B$7,W$6=Feuil2!$B$8,W$6=Feuil2!$B$9,W$6=Feuil2!$B$10,W$6=Feuil2!$B$11,W$6=Feuil2!$B$12,W$6=Feuil2!$B$13),$B$4&lt;&gt;""),"F","")</f>
        <v/>
      </c>
      <c r="X19" s="36" t="str">
        <f>IF(AND(OR(X$6=Feuil2!$B$5,X$6=Feuil2!$B$6,X$6=Feuil2!$B$7,X$6=Feuil2!$B$8,X$6=Feuil2!$B$9,X$6=Feuil2!$B$10,X$6=Feuil2!$B$11,X$6=Feuil2!$B$12,X$6=Feuil2!$B$13),$B$4&lt;&gt;""),"F","")</f>
        <v/>
      </c>
      <c r="Y19" s="36" t="str">
        <f>IF(AND(OR(Y$6=Feuil2!$B$5,Y$6=Feuil2!$B$6,Y$6=Feuil2!$B$7,Y$6=Feuil2!$B$8,Y$6=Feuil2!$B$9,Y$6=Feuil2!$B$10,Y$6=Feuil2!$B$11,Y$6=Feuil2!$B$12,Y$6=Feuil2!$B$13),$B$4&lt;&gt;""),"F","")</f>
        <v/>
      </c>
      <c r="Z19" s="36" t="str">
        <f>IF(AND(OR(Z$6=Feuil2!$B$5,Z$6=Feuil2!$B$6,Z$6=Feuil2!$B$7,Z$6=Feuil2!$B$8,Z$6=Feuil2!$B$9,Z$6=Feuil2!$B$10,Z$6=Feuil2!$B$11,Z$6=Feuil2!$B$12,Z$6=Feuil2!$B$13),$B$4&lt;&gt;""),"F","")</f>
        <v/>
      </c>
      <c r="AA19" s="36" t="str">
        <f>IF(AND(OR(AA$6=Feuil2!$B$5,AA$6=Feuil2!$B$6,AA$6=Feuil2!$B$7,AA$6=Feuil2!$B$8,AA$6=Feuil2!$B$9,AA$6=Feuil2!$B$10,AA$6=Feuil2!$B$11,AA$6=Feuil2!$B$12,AA$6=Feuil2!$B$13),$B$4&lt;&gt;""),"F","")</f>
        <v/>
      </c>
      <c r="AB19" s="36" t="str">
        <f>IF(AND(OR(AB$6=Feuil2!$B$5,AB$6=Feuil2!$B$6,AB$6=Feuil2!$B$7,AB$6=Feuil2!$B$8,AB$6=Feuil2!$B$9,AB$6=Feuil2!$B$10,AB$6=Feuil2!$B$11,AB$6=Feuil2!$B$12,AB$6=Feuil2!$B$13),$B$4&lt;&gt;""),"F","")</f>
        <v/>
      </c>
      <c r="AC19" s="36" t="str">
        <f>IF(AND(OR(AC$6=Feuil2!$B$5,AC$6=Feuil2!$B$6,AC$6=Feuil2!$B$7,AC$6=Feuil2!$B$8,AC$6=Feuil2!$B$9,AC$6=Feuil2!$B$10,AC$6=Feuil2!$B$11,AC$6=Feuil2!$B$12,AC$6=Feuil2!$B$13),$B$4&lt;&gt;""),"F","")</f>
        <v/>
      </c>
      <c r="AD19" s="36" t="str">
        <f>IF(AND(OR(AD$6=Feuil2!$B$5,AD$6=Feuil2!$B$6,AD$6=Feuil2!$B$7,AD$6=Feuil2!$B$8,AD$6=Feuil2!$B$9,AD$6=Feuil2!$B$10,AD$6=Feuil2!$B$11,AD$6=Feuil2!$B$12,AD$6=Feuil2!$B$13),$B$4&lt;&gt;""),"F","")</f>
        <v/>
      </c>
      <c r="AE19" s="36" t="str">
        <f>IF(AND(OR(AE$6=Feuil2!$B$5,AE$6=Feuil2!$B$6,AE$6=Feuil2!$B$7,AE$6=Feuil2!$B$8,AE$6=Feuil2!$B$9,AE$6=Feuil2!$B$10,AE$6=Feuil2!$B$11,AE$6=Feuil2!$B$12,AE$6=Feuil2!$B$13),$B$4&lt;&gt;""),"F","")</f>
        <v/>
      </c>
      <c r="AF19" s="36" t="str">
        <f>IF(AND(OR(AF$6=Feuil2!$B$5,AF$6=Feuil2!$B$6,AF$6=Feuil2!$B$7,AF$6=Feuil2!$B$8,AF$6=Feuil2!$B$9,AF$6=Feuil2!$B$10,AF$6=Feuil2!$B$11,AF$6=Feuil2!$B$12,AF$6=Feuil2!$B$13),$B$4&lt;&gt;""),"F","")</f>
        <v/>
      </c>
      <c r="AG19" s="36" t="str">
        <f>IF(AND(OR(AG$6=Feuil2!$B$5,AG$6=Feuil2!$B$6,AG$6=Feuil2!$B$7,AG$6=Feuil2!$B$8,AG$6=Feuil2!$B$9,AG$6=Feuil2!$B$10,AG$6=Feuil2!$B$11,AG$6=Feuil2!$B$12,AG$6=Feuil2!$B$13),$B$4&lt;&gt;""),"F","")</f>
        <v/>
      </c>
      <c r="AH19" s="32">
        <f>SUM(AH7:AH18)</f>
        <v>0</v>
      </c>
      <c r="AI19" s="33">
        <f>SUM(AI7:AI18)</f>
        <v>0</v>
      </c>
      <c r="AJ19" s="33">
        <f>SUM(AJ7:AJ18)</f>
        <v>0</v>
      </c>
      <c r="AK19" s="33">
        <f t="shared" ref="AK19:AM19" si="2">SUM(AK7:AK18)</f>
        <v>0</v>
      </c>
      <c r="AL19" s="33">
        <f t="shared" si="2"/>
        <v>0</v>
      </c>
      <c r="AM19" s="33">
        <f t="shared" si="2"/>
        <v>0</v>
      </c>
    </row>
    <row r="20" spans="2:39" ht="14.25" customHeight="1" x14ac:dyDescent="0.25"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2:39" x14ac:dyDescent="0.25">
      <c r="B21" s="1"/>
      <c r="C21" s="52" t="s">
        <v>2</v>
      </c>
      <c r="D21" s="50" t="s">
        <v>23</v>
      </c>
      <c r="E21" s="50"/>
      <c r="F21" s="50"/>
      <c r="G21" s="53" t="s">
        <v>3</v>
      </c>
      <c r="H21" s="51" t="s">
        <v>24</v>
      </c>
      <c r="I21" s="50"/>
      <c r="J21" s="50"/>
      <c r="K21" s="54" t="s">
        <v>4</v>
      </c>
      <c r="L21" s="51" t="s">
        <v>25</v>
      </c>
      <c r="M21" s="5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2:3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2:39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2:39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</sheetData>
  <sheetProtection algorithmName="SHA-512" hashValue="ViMka4dm/BbqTlz3Sr9veEZJ4F1Wved/mDopHLFFcVAysIVKScz0aoueBKbs8wqPreEI2muZsY2j/YJ2zBy4LA==" saltValue="aspf2xqh3VRkyOutptS9SQ==" spinCount="100000" sheet="1" objects="1" scenarios="1"/>
  <mergeCells count="6">
    <mergeCell ref="C2:AG2"/>
    <mergeCell ref="AI2:AK2"/>
    <mergeCell ref="B4:B5"/>
    <mergeCell ref="C4:AG4"/>
    <mergeCell ref="AH4:AM5"/>
    <mergeCell ref="AL2:AM2"/>
  </mergeCells>
  <conditionalFormatting sqref="C5:AG5">
    <cfRule type="expression" dxfId="20" priority="15">
      <formula>AND(OR(C$5="sam",C$5="dim"),$B$4&lt;&gt;"")</formula>
    </cfRule>
    <cfRule type="cellIs" dxfId="19" priority="19" operator="equal">
      <formula>"dim"</formula>
    </cfRule>
    <cfRule type="cellIs" dxfId="18" priority="20" operator="equal">
      <formula>"sam"</formula>
    </cfRule>
  </conditionalFormatting>
  <conditionalFormatting sqref="C7:AG18">
    <cfRule type="cellIs" dxfId="17" priority="6" operator="equal">
      <formula>"A"</formula>
    </cfRule>
    <cfRule type="cellIs" dxfId="16" priority="7" operator="equal">
      <formula>"M"</formula>
    </cfRule>
    <cfRule type="cellIs" dxfId="15" priority="8" operator="equal">
      <formula>"V"</formula>
    </cfRule>
    <cfRule type="expression" dxfId="14" priority="14">
      <formula>AND(OR(C$5="sam",C$5="dim"),$B$4&lt;&gt;"")</formula>
    </cfRule>
  </conditionalFormatting>
  <conditionalFormatting sqref="AL6">
    <cfRule type="expression" dxfId="13" priority="9">
      <formula>"AL6=Clé de Vacances"</formula>
    </cfRule>
  </conditionalFormatting>
  <conditionalFormatting sqref="N10">
    <cfRule type="cellIs" dxfId="12" priority="5" operator="equal">
      <formula>"F"</formula>
    </cfRule>
  </conditionalFormatting>
  <dataValidations count="2">
    <dataValidation type="list" allowBlank="1" showInputMessage="1" showErrorMessage="1" sqref="B4:B5" xr:uid="{00000000-0002-0000-0100-000000000000}">
      <formula1>"Janvier,Février,Mars,Avril,Mai,Juin,Juillet,Aout,Septembre,Octobre,Novembre,Décembre,"</formula1>
    </dataValidation>
    <dataValidation type="list" allowBlank="1" showInputMessage="1" showErrorMessage="1" sqref="B6" xr:uid="{00000000-0002-0000-0100-000001000000}">
      <formula1>"Chantier,Nom &amp; Prénom"</formula1>
    </dataValidation>
  </dataValidations>
  <pageMargins left="0.25" right="0.25" top="0.75" bottom="0.75" header="0.3" footer="0.3"/>
  <pageSetup paperSize="9" scale="7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6F86DB1-6630-4DAF-BDB0-EC5227F7AFAD}">
            <xm:f>AND(OR(C$6=Feuil2!$B$5,C$6=Feuil2!$B$6,C$6=Feuil2!$B$7,C$6=Feuil2!$B$8,C$6=Feuil2!$B$9,C$6=Feuil2!$B$10,C$6=Feuil2!$B$11,C$6=Feuil2!$B$12,C$6=Feuil2!$B$13),$B$4&lt;&gt;"")</xm:f>
            <x14:dxf>
              <fill>
                <gradientFill degree="90">
                  <stop position="0">
                    <color theme="0"/>
                  </stop>
                  <stop position="1">
                    <color theme="5" tint="0.59999389629810485"/>
                  </stop>
                </gradientFill>
              </fill>
            </x14:dxf>
          </x14:cfRule>
          <xm:sqref>C5:AG5</xm:sqref>
        </x14:conditionalFormatting>
        <x14:conditionalFormatting xmlns:xm="http://schemas.microsoft.com/office/excel/2006/main">
          <x14:cfRule type="expression" priority="1" id="{E319A101-C887-420E-A09A-B3AA73C631DC}">
            <xm:f>AND(OR(C$6=Feuil2!$B$5,C$6=Feuil2!$B$6,C$6=Feuil2!$B$7,C$6=Feuil2!$B$8,C$6=Feuil2!$B$9,C$6=Feuil2!$B$10,C$6=Feuil2!$B$11,C$6=Feuil2!$B$12,C$6=Feuil2!$B$13),$B$4&lt;&gt;"")</xm:f>
            <x14:dxf>
              <fill>
                <gradientFill degree="90">
                  <stop position="0">
                    <color theme="0"/>
                  </stop>
                  <stop position="1">
                    <color theme="5" tint="0.80001220740379042"/>
                  </stop>
                </gradientFill>
              </fill>
            </x14:dxf>
          </x14:cfRule>
          <xm:sqref>C7:AG18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D6FF-5CD9-4694-B498-46FD75870EE5}">
  <dimension ref="B2:I14"/>
  <sheetViews>
    <sheetView workbookViewId="0">
      <selection activeCell="C13" sqref="C13"/>
    </sheetView>
  </sheetViews>
  <sheetFormatPr baseColWidth="10" defaultRowHeight="15" x14ac:dyDescent="0.25"/>
  <cols>
    <col min="2" max="2" width="13.85546875" customWidth="1"/>
    <col min="3" max="3" width="25" customWidth="1"/>
    <col min="5" max="5" width="40.140625" customWidth="1"/>
  </cols>
  <sheetData>
    <row r="2" spans="2:9" x14ac:dyDescent="0.25">
      <c r="G2" t="s">
        <v>26</v>
      </c>
    </row>
    <row r="3" spans="2:9" ht="15.75" x14ac:dyDescent="0.25">
      <c r="B3" s="65" t="s">
        <v>17</v>
      </c>
      <c r="C3" s="65"/>
      <c r="E3" s="43" t="s">
        <v>18</v>
      </c>
      <c r="G3" s="43" t="s">
        <v>20</v>
      </c>
      <c r="H3" s="43" t="s">
        <v>21</v>
      </c>
      <c r="I3" s="43" t="s">
        <v>22</v>
      </c>
    </row>
    <row r="4" spans="2:9" x14ac:dyDescent="0.25">
      <c r="B4" s="66"/>
      <c r="C4" s="67"/>
      <c r="E4" s="41"/>
      <c r="G4" s="43">
        <f>INDEX({1;2;3;4;5;6;7;8;9;10;11;12},MATCH(Feuil1!B4,{"janvier";"février";"mars";"avril";"mai";"juin";"juillet";"aout";"septembre";"octobre";"novembre";"décembre"},0))</f>
        <v>1</v>
      </c>
      <c r="H4" s="49">
        <f>DATE(I4,G4,1)</f>
        <v>43831</v>
      </c>
      <c r="I4" s="43">
        <f>Feuil1!CalendrierAnnée</f>
        <v>2020</v>
      </c>
    </row>
    <row r="5" spans="2:9" x14ac:dyDescent="0.25">
      <c r="B5" s="42">
        <v>43831</v>
      </c>
      <c r="C5" s="41" t="s">
        <v>8</v>
      </c>
      <c r="E5" s="41"/>
      <c r="G5" s="21"/>
    </row>
    <row r="6" spans="2:9" x14ac:dyDescent="0.25">
      <c r="B6" s="42">
        <v>43931</v>
      </c>
      <c r="C6" s="41" t="s">
        <v>9</v>
      </c>
      <c r="E6" s="41"/>
      <c r="G6" s="21"/>
    </row>
    <row r="7" spans="2:9" x14ac:dyDescent="0.25">
      <c r="B7" s="42">
        <v>43934</v>
      </c>
      <c r="C7" s="41" t="s">
        <v>10</v>
      </c>
      <c r="E7" s="41"/>
      <c r="G7" s="55" t="s">
        <v>27</v>
      </c>
    </row>
    <row r="8" spans="2:9" x14ac:dyDescent="0.25">
      <c r="B8" s="42">
        <v>43972</v>
      </c>
      <c r="C8" s="41" t="s">
        <v>11</v>
      </c>
      <c r="E8" s="41"/>
      <c r="G8" s="43" t="s">
        <v>20</v>
      </c>
      <c r="H8" s="43" t="s">
        <v>21</v>
      </c>
      <c r="I8" s="43" t="s">
        <v>22</v>
      </c>
    </row>
    <row r="9" spans="2:9" x14ac:dyDescent="0.25">
      <c r="B9" s="42">
        <v>43983</v>
      </c>
      <c r="C9" s="41" t="s">
        <v>12</v>
      </c>
      <c r="E9" s="41"/>
      <c r="G9" s="43">
        <f>INDEX({1;2;3;4;5;6;7;8;9;10;11;12},MATCH(Feuil3!B4,{"janvier";"février";"mars";"avril";"mai";"juin";"juillet";"aout";"septembre";"octobre";"novembre";"décembre"},0))</f>
        <v>1</v>
      </c>
      <c r="H9" s="49">
        <f>DATE(I9,G9,1)</f>
        <v>43831</v>
      </c>
      <c r="I9" s="43">
        <f>Feuil1!CalendrierAnnée</f>
        <v>2020</v>
      </c>
    </row>
    <row r="10" spans="2:9" x14ac:dyDescent="0.25">
      <c r="B10" s="42">
        <v>44044</v>
      </c>
      <c r="C10" s="41" t="s">
        <v>13</v>
      </c>
      <c r="E10" s="41"/>
      <c r="G10" s="21"/>
    </row>
    <row r="11" spans="2:9" x14ac:dyDescent="0.25">
      <c r="B11" s="42">
        <v>44084</v>
      </c>
      <c r="C11" s="41" t="s">
        <v>14</v>
      </c>
      <c r="E11" s="41"/>
      <c r="G11" s="21"/>
    </row>
    <row r="12" spans="2:9" x14ac:dyDescent="0.25">
      <c r="B12" s="42">
        <v>44190</v>
      </c>
      <c r="C12" s="41" t="s">
        <v>15</v>
      </c>
      <c r="E12" s="41"/>
      <c r="G12" s="21"/>
    </row>
    <row r="13" spans="2:9" x14ac:dyDescent="0.25">
      <c r="B13" s="42">
        <v>44196</v>
      </c>
      <c r="C13" s="46" t="s">
        <v>19</v>
      </c>
      <c r="E13" s="41"/>
    </row>
    <row r="14" spans="2:9" x14ac:dyDescent="0.25">
      <c r="E14" s="56"/>
    </row>
  </sheetData>
  <sheetProtection algorithmName="SHA-512" hashValue="mrSMKqHLfYZ0f4RPiDExGOykrZpdkLiUg6z6NaeJ07kmjDix9ogI0Far28/FUbguhNWKHnB69jnedncMeC+vNQ==" saltValue="MNqot3riHiaYrGGRRGf+9A==" spinCount="100000" sheet="1" objects="1" scenarios="1"/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3569-4888-4701-AB2F-16AD2380361F}">
  <sheetPr>
    <pageSetUpPr fitToPage="1"/>
  </sheetPr>
  <dimension ref="A1:AI28"/>
  <sheetViews>
    <sheetView showGridLines="0" workbookViewId="0">
      <selection activeCell="E12" sqref="E12"/>
    </sheetView>
  </sheetViews>
  <sheetFormatPr baseColWidth="10" defaultRowHeight="15" x14ac:dyDescent="0.25"/>
  <cols>
    <col min="1" max="1" width="3" customWidth="1"/>
    <col min="2" max="2" width="30.7109375" customWidth="1"/>
    <col min="3" max="33" width="3.7109375" customWidth="1"/>
    <col min="34" max="35" width="7.5703125" customWidth="1"/>
  </cols>
  <sheetData>
    <row r="1" spans="1:35" ht="57.75" x14ac:dyDescent="0.65">
      <c r="A1" s="2"/>
      <c r="B1" s="3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5"/>
      <c r="AI1" s="5"/>
    </row>
    <row r="2" spans="1:35" x14ac:dyDescent="0.25">
      <c r="A2" s="2"/>
      <c r="B2" s="7" t="str">
        <f>IF(B6="Chantier","Nom &amp; Prénom","Chantier")</f>
        <v>Chantier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"/>
      <c r="AI2" s="47"/>
    </row>
    <row r="3" spans="1:35" ht="23.25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/>
      <c r="AG3" s="13"/>
      <c r="AH3" s="13"/>
      <c r="AI3" s="13"/>
    </row>
    <row r="4" spans="1:35" ht="21.4" customHeight="1" x14ac:dyDescent="0.25">
      <c r="A4" s="16"/>
      <c r="B4" s="59" t="s">
        <v>29</v>
      </c>
      <c r="C4" s="61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8">
        <v>2020</v>
      </c>
      <c r="AI4" s="68"/>
    </row>
    <row r="5" spans="1:35" ht="14.65" customHeight="1" x14ac:dyDescent="0.3">
      <c r="A5" s="17"/>
      <c r="B5" s="60"/>
      <c r="C5" s="44" t="str">
        <f>IFERROR(TEXT(WEEKDAY(Feuil2!H9),"jjj"),"La date n'est pas valide")</f>
        <v>mer</v>
      </c>
      <c r="D5" s="45" t="str">
        <f>IFERROR(TEXT(WEEKDAY(D6),"jjj"),"")</f>
        <v>jeu</v>
      </c>
      <c r="E5" s="45" t="str">
        <f t="shared" ref="E5:AG5" si="0">IFERROR(TEXT(WEEKDAY(E6),"jjj"),"")</f>
        <v>ven</v>
      </c>
      <c r="F5" s="45" t="str">
        <f t="shared" si="0"/>
        <v>sam</v>
      </c>
      <c r="G5" s="45" t="str">
        <f t="shared" si="0"/>
        <v>dim</v>
      </c>
      <c r="H5" s="45" t="str">
        <f t="shared" si="0"/>
        <v>lun</v>
      </c>
      <c r="I5" s="45" t="str">
        <f t="shared" si="0"/>
        <v>mar</v>
      </c>
      <c r="J5" s="45" t="str">
        <f t="shared" si="0"/>
        <v>mer</v>
      </c>
      <c r="K5" s="45" t="str">
        <f t="shared" si="0"/>
        <v>jeu</v>
      </c>
      <c r="L5" s="45" t="str">
        <f t="shared" si="0"/>
        <v>ven</v>
      </c>
      <c r="M5" s="45" t="str">
        <f t="shared" si="0"/>
        <v>sam</v>
      </c>
      <c r="N5" s="45" t="str">
        <f t="shared" si="0"/>
        <v>dim</v>
      </c>
      <c r="O5" s="45" t="str">
        <f t="shared" si="0"/>
        <v>lun</v>
      </c>
      <c r="P5" s="45" t="str">
        <f t="shared" si="0"/>
        <v>mar</v>
      </c>
      <c r="Q5" s="45" t="str">
        <f t="shared" si="0"/>
        <v>mer</v>
      </c>
      <c r="R5" s="45" t="str">
        <f t="shared" si="0"/>
        <v>jeu</v>
      </c>
      <c r="S5" s="45" t="str">
        <f t="shared" si="0"/>
        <v>ven</v>
      </c>
      <c r="T5" s="45" t="str">
        <f t="shared" si="0"/>
        <v>sam</v>
      </c>
      <c r="U5" s="45" t="str">
        <f t="shared" si="0"/>
        <v>dim</v>
      </c>
      <c r="V5" s="45" t="str">
        <f t="shared" si="0"/>
        <v>lun</v>
      </c>
      <c r="W5" s="45" t="str">
        <f t="shared" si="0"/>
        <v>mar</v>
      </c>
      <c r="X5" s="45" t="str">
        <f t="shared" si="0"/>
        <v>mer</v>
      </c>
      <c r="Y5" s="45" t="str">
        <f t="shared" si="0"/>
        <v>jeu</v>
      </c>
      <c r="Z5" s="45" t="str">
        <f t="shared" si="0"/>
        <v>ven</v>
      </c>
      <c r="AA5" s="45" t="str">
        <f t="shared" si="0"/>
        <v>sam</v>
      </c>
      <c r="AB5" s="45" t="str">
        <f t="shared" si="0"/>
        <v>dim</v>
      </c>
      <c r="AC5" s="45" t="str">
        <f t="shared" si="0"/>
        <v>lun</v>
      </c>
      <c r="AD5" s="45" t="str">
        <f t="shared" si="0"/>
        <v>mar</v>
      </c>
      <c r="AE5" s="45" t="str">
        <f t="shared" si="0"/>
        <v>mer</v>
      </c>
      <c r="AF5" s="45" t="str">
        <f t="shared" si="0"/>
        <v>jeu</v>
      </c>
      <c r="AG5" s="45" t="str">
        <f t="shared" si="0"/>
        <v>ven</v>
      </c>
      <c r="AH5" s="69"/>
      <c r="AI5" s="69"/>
    </row>
    <row r="6" spans="1:35" x14ac:dyDescent="0.25">
      <c r="A6" s="18"/>
      <c r="B6" s="40" t="s">
        <v>28</v>
      </c>
      <c r="C6" s="34">
        <f>IFERROR(DATE(Feuil2!I9,Feuil2!G9,1),"")</f>
        <v>43831</v>
      </c>
      <c r="D6" s="35">
        <f>IFERROR(IF(C6&gt;=EOMONTH(C6,0),"",C6+1),"")</f>
        <v>43832</v>
      </c>
      <c r="E6" s="35">
        <f t="shared" ref="E6:AG6" si="1">IFERROR(IF(D6&gt;=EOMONTH(D6,0),"",D6+1),"")</f>
        <v>43833</v>
      </c>
      <c r="F6" s="35">
        <f t="shared" si="1"/>
        <v>43834</v>
      </c>
      <c r="G6" s="35">
        <f t="shared" si="1"/>
        <v>43835</v>
      </c>
      <c r="H6" s="35">
        <f t="shared" si="1"/>
        <v>43836</v>
      </c>
      <c r="I6" s="35">
        <f t="shared" si="1"/>
        <v>43837</v>
      </c>
      <c r="J6" s="35">
        <f t="shared" si="1"/>
        <v>43838</v>
      </c>
      <c r="K6" s="35">
        <f t="shared" si="1"/>
        <v>43839</v>
      </c>
      <c r="L6" s="35">
        <f t="shared" si="1"/>
        <v>43840</v>
      </c>
      <c r="M6" s="35">
        <f t="shared" si="1"/>
        <v>43841</v>
      </c>
      <c r="N6" s="35">
        <f t="shared" si="1"/>
        <v>43842</v>
      </c>
      <c r="O6" s="35">
        <f t="shared" si="1"/>
        <v>43843</v>
      </c>
      <c r="P6" s="35">
        <f t="shared" si="1"/>
        <v>43844</v>
      </c>
      <c r="Q6" s="35">
        <f t="shared" si="1"/>
        <v>43845</v>
      </c>
      <c r="R6" s="35">
        <f t="shared" si="1"/>
        <v>43846</v>
      </c>
      <c r="S6" s="35">
        <f t="shared" si="1"/>
        <v>43847</v>
      </c>
      <c r="T6" s="35">
        <f t="shared" si="1"/>
        <v>43848</v>
      </c>
      <c r="U6" s="35">
        <f t="shared" si="1"/>
        <v>43849</v>
      </c>
      <c r="V6" s="35">
        <f t="shared" si="1"/>
        <v>43850</v>
      </c>
      <c r="W6" s="35">
        <f t="shared" si="1"/>
        <v>43851</v>
      </c>
      <c r="X6" s="35">
        <f t="shared" si="1"/>
        <v>43852</v>
      </c>
      <c r="Y6" s="35">
        <f t="shared" si="1"/>
        <v>43853</v>
      </c>
      <c r="Z6" s="35">
        <f t="shared" si="1"/>
        <v>43854</v>
      </c>
      <c r="AA6" s="35">
        <f t="shared" si="1"/>
        <v>43855</v>
      </c>
      <c r="AB6" s="35">
        <f t="shared" si="1"/>
        <v>43856</v>
      </c>
      <c r="AC6" s="35">
        <f t="shared" si="1"/>
        <v>43857</v>
      </c>
      <c r="AD6" s="35">
        <f t="shared" si="1"/>
        <v>43858</v>
      </c>
      <c r="AE6" s="35">
        <f t="shared" si="1"/>
        <v>43859</v>
      </c>
      <c r="AF6" s="35">
        <f t="shared" si="1"/>
        <v>43860</v>
      </c>
      <c r="AG6" s="35">
        <f t="shared" si="1"/>
        <v>43861</v>
      </c>
      <c r="AH6" s="22" t="s">
        <v>6</v>
      </c>
      <c r="AI6" s="22" t="s">
        <v>7</v>
      </c>
    </row>
    <row r="7" spans="1:35" x14ac:dyDescent="0.25"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27"/>
      <c r="AI7" s="27"/>
    </row>
    <row r="8" spans="1:35" x14ac:dyDescent="0.25">
      <c r="B8" s="3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27"/>
      <c r="AI8" s="27"/>
    </row>
    <row r="9" spans="1:35" x14ac:dyDescent="0.25"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7"/>
      <c r="AI9" s="27"/>
    </row>
    <row r="10" spans="1:35" x14ac:dyDescent="0.25"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7"/>
      <c r="AI10" s="27"/>
    </row>
    <row r="11" spans="1:35" x14ac:dyDescent="0.25"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27"/>
      <c r="AI11" s="27"/>
    </row>
    <row r="12" spans="1:35" x14ac:dyDescent="0.25">
      <c r="B12" s="3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7"/>
      <c r="AI12" s="27"/>
    </row>
    <row r="13" spans="1:35" x14ac:dyDescent="0.25"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27"/>
      <c r="AI13" s="27"/>
    </row>
    <row r="14" spans="1:35" x14ac:dyDescent="0.25"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7"/>
      <c r="AI14" s="27"/>
    </row>
    <row r="15" spans="1:35" x14ac:dyDescent="0.25"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27"/>
      <c r="AI15" s="27"/>
    </row>
    <row r="16" spans="1:35" x14ac:dyDescent="0.25"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7"/>
      <c r="AI16" s="27"/>
    </row>
    <row r="17" spans="2:35" x14ac:dyDescent="0.25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7"/>
      <c r="AI17" s="27"/>
    </row>
    <row r="18" spans="2:35" x14ac:dyDescent="0.25"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7"/>
      <c r="AI18" s="27"/>
    </row>
    <row r="19" spans="2:35" ht="14.25" customHeight="1" x14ac:dyDescent="0.25">
      <c r="B19" s="19" t="str">
        <f>"Total "&amp;B4</f>
        <v>Total Janvier</v>
      </c>
      <c r="C19" s="36" t="str">
        <f>IF(AND(OR(C$6=Feuil2!$B$5,C$6=Feuil2!$B$6,C$6=Feuil2!$B$7,C$6=Feuil2!$B$8,C$6=Feuil2!$B$9,C$6=Feuil2!$B$10,C$6=Feuil2!$B$11,C$6=Feuil2!$B$12,C$6=Feuil2!$B$13),$B$4&lt;&gt;""),"F","")</f>
        <v>F</v>
      </c>
      <c r="D19" s="36" t="str">
        <f>IF(AND(OR(D$6=Feuil2!$B$5,D$6=Feuil2!$B$6,D$6=Feuil2!$B$7,D$6=Feuil2!$B$8,D$6=Feuil2!$B$9,D$6=Feuil2!$B$10,D$6=Feuil2!$B$11,D$6=Feuil2!$B$12,D$6=Feuil2!$B$13),$B$4&lt;&gt;""),"F","")</f>
        <v/>
      </c>
      <c r="E19" s="36" t="str">
        <f>IF(AND(OR(E$6=Feuil2!$B$5,E$6=Feuil2!$B$6,E$6=Feuil2!$B$7,E$6=Feuil2!$B$8,E$6=Feuil2!$B$9,E$6=Feuil2!$B$10,E$6=Feuil2!$B$11,E$6=Feuil2!$B$12,E$6=Feuil2!$B$13),$B$4&lt;&gt;""),"F","")</f>
        <v/>
      </c>
      <c r="F19" s="36" t="str">
        <f>IF(AND(OR(F$6=Feuil2!$B$5,F$6=Feuil2!$B$6,F$6=Feuil2!$B$7,F$6=Feuil2!$B$8,F$6=Feuil2!$B$9,F$6=Feuil2!$B$10,F$6=Feuil2!$B$11,F$6=Feuil2!$B$12,F$6=Feuil2!$B$13),$B$4&lt;&gt;""),"F","")</f>
        <v/>
      </c>
      <c r="G19" s="36" t="str">
        <f>IF(AND(OR(G$6=Feuil2!$B$5,G$6=Feuil2!$B$6,G$6=Feuil2!$B$7,G$6=Feuil2!$B$8,G$6=Feuil2!$B$9,G$6=Feuil2!$B$10,G$6=Feuil2!$B$11,G$6=Feuil2!$B$12,G$6=Feuil2!$B$13),$B$4&lt;&gt;""),"F","")</f>
        <v/>
      </c>
      <c r="H19" s="36" t="str">
        <f>IF(AND(OR(H$6=Feuil2!$B$5,H$6=Feuil2!$B$6,H$6=Feuil2!$B$7,H$6=Feuil2!$B$8,H$6=Feuil2!$B$9,H$6=Feuil2!$B$10,H$6=Feuil2!$B$11,H$6=Feuil2!$B$12,H$6=Feuil2!$B$13),$B$4&lt;&gt;""),"F","")</f>
        <v/>
      </c>
      <c r="I19" s="36" t="str">
        <f>IF(AND(OR(I$6=Feuil2!$B$5,I$6=Feuil2!$B$6,I$6=Feuil2!$B$7,I$6=Feuil2!$B$8,I$6=Feuil2!$B$9,I$6=Feuil2!$B$10,I$6=Feuil2!$B$11,I$6=Feuil2!$B$12,I$6=Feuil2!$B$13),$B$4&lt;&gt;""),"F","")</f>
        <v/>
      </c>
      <c r="J19" s="36" t="str">
        <f>IF(AND(OR(J$6=Feuil2!$B$5,J$6=Feuil2!$B$6,J$6=Feuil2!$B$7,J$6=Feuil2!$B$8,J$6=Feuil2!$B$9,J$6=Feuil2!$B$10,J$6=Feuil2!$B$11,J$6=Feuil2!$B$12,J$6=Feuil2!$B$13),$B$4&lt;&gt;""),"F","")</f>
        <v/>
      </c>
      <c r="K19" s="36" t="str">
        <f>IF(AND(OR(K$6=Feuil2!$B$5,K$6=Feuil2!$B$6,K$6=Feuil2!$B$7,K$6=Feuil2!$B$8,K$6=Feuil2!$B$9,K$6=Feuil2!$B$10,K$6=Feuil2!$B$11,K$6=Feuil2!$B$12,K$6=Feuil2!$B$13),$B$4&lt;&gt;""),"F","")</f>
        <v/>
      </c>
      <c r="L19" s="36" t="str">
        <f>IF(AND(OR(L$6=Feuil2!$B$5,L$6=Feuil2!$B$6,L$6=Feuil2!$B$7,L$6=Feuil2!$B$8,L$6=Feuil2!$B$9,L$6=Feuil2!$B$10,L$6=Feuil2!$B$11,L$6=Feuil2!$B$12,L$6=Feuil2!$B$13),$B$4&lt;&gt;""),"F","")</f>
        <v/>
      </c>
      <c r="M19" s="36" t="str">
        <f>IF(AND(OR(M$6=Feuil2!$B$5,M$6=Feuil2!$B$6,M$6=Feuil2!$B$7,M$6=Feuil2!$B$8,M$6=Feuil2!$B$9,M$6=Feuil2!$B$10,M$6=Feuil2!$B$11,M$6=Feuil2!$B$12,M$6=Feuil2!$B$13),$B$4&lt;&gt;""),"F","")</f>
        <v/>
      </c>
      <c r="N19" s="36" t="str">
        <f>IF(AND(OR(N$6=Feuil2!$B$5,N$6=Feuil2!$B$6,N$6=Feuil2!$B$7,N$6=Feuil2!$B$8,N$6=Feuil2!$B$9,N$6=Feuil2!$B$10,N$6=Feuil2!$B$11,N$6=Feuil2!$B$12,N$6=Feuil2!$B$13),$B$4&lt;&gt;""),"F","")</f>
        <v/>
      </c>
      <c r="O19" s="36" t="str">
        <f>IF(AND(OR(O$6=Feuil2!$B$5,O$6=Feuil2!$B$6,O$6=Feuil2!$B$7,O$6=Feuil2!$B$8,O$6=Feuil2!$B$9,O$6=Feuil2!$B$10,O$6=Feuil2!$B$11,O$6=Feuil2!$B$12,O$6=Feuil2!$B$13),$B$4&lt;&gt;""),"F","")</f>
        <v/>
      </c>
      <c r="P19" s="36" t="str">
        <f>IF(AND(OR(P$6=Feuil2!$B$5,P$6=Feuil2!$B$6,P$6=Feuil2!$B$7,P$6=Feuil2!$B$8,P$6=Feuil2!$B$9,P$6=Feuil2!$B$10,P$6=Feuil2!$B$11,P$6=Feuil2!$B$12,P$6=Feuil2!$B$13),$B$4&lt;&gt;""),"F","")</f>
        <v/>
      </c>
      <c r="Q19" s="36" t="str">
        <f>IF(AND(OR(Q$6=Feuil2!$B$5,Q$6=Feuil2!$B$6,Q$6=Feuil2!$B$7,Q$6=Feuil2!$B$8,Q$6=Feuil2!$B$9,Q$6=Feuil2!$B$10,Q$6=Feuil2!$B$11,Q$6=Feuil2!$B$12,Q$6=Feuil2!$B$13),$B$4&lt;&gt;""),"F","")</f>
        <v/>
      </c>
      <c r="R19" s="36" t="str">
        <f>IF(AND(OR(R$6=Feuil2!$B$5,R$6=Feuil2!$B$6,R$6=Feuil2!$B$7,R$6=Feuil2!$B$8,R$6=Feuil2!$B$9,R$6=Feuil2!$B$10,R$6=Feuil2!$B$11,R$6=Feuil2!$B$12,R$6=Feuil2!$B$13),$B$4&lt;&gt;""),"F","")</f>
        <v/>
      </c>
      <c r="S19" s="36" t="str">
        <f>IF(AND(OR(S$6=Feuil2!$B$5,S$6=Feuil2!$B$6,S$6=Feuil2!$B$7,S$6=Feuil2!$B$8,S$6=Feuil2!$B$9,S$6=Feuil2!$B$10,S$6=Feuil2!$B$11,S$6=Feuil2!$B$12,S$6=Feuil2!$B$13),$B$4&lt;&gt;""),"F","")</f>
        <v/>
      </c>
      <c r="T19" s="36" t="str">
        <f>IF(AND(OR(T$6=Feuil2!$B$5,T$6=Feuil2!$B$6,T$6=Feuil2!$B$7,T$6=Feuil2!$B$8,T$6=Feuil2!$B$9,T$6=Feuil2!$B$10,T$6=Feuil2!$B$11,T$6=Feuil2!$B$12,T$6=Feuil2!$B$13),$B$4&lt;&gt;""),"F","")</f>
        <v/>
      </c>
      <c r="U19" s="36" t="str">
        <f>IF(AND(OR(U$6=Feuil2!$B$5,U$6=Feuil2!$B$6,U$6=Feuil2!$B$7,U$6=Feuil2!$B$8,U$6=Feuil2!$B$9,U$6=Feuil2!$B$10,U$6=Feuil2!$B$11,U$6=Feuil2!$B$12,U$6=Feuil2!$B$13),$B$4&lt;&gt;""),"F","")</f>
        <v/>
      </c>
      <c r="V19" s="36" t="str">
        <f>IF(AND(OR(V$6=Feuil2!$B$5,V$6=Feuil2!$B$6,V$6=Feuil2!$B$7,V$6=Feuil2!$B$8,V$6=Feuil2!$B$9,V$6=Feuil2!$B$10,V$6=Feuil2!$B$11,V$6=Feuil2!$B$12,V$6=Feuil2!$B$13),$B$4&lt;&gt;""),"F","")</f>
        <v/>
      </c>
      <c r="W19" s="36" t="str">
        <f>IF(AND(OR(W$6=Feuil2!$B$5,W$6=Feuil2!$B$6,W$6=Feuil2!$B$7,W$6=Feuil2!$B$8,W$6=Feuil2!$B$9,W$6=Feuil2!$B$10,W$6=Feuil2!$B$11,W$6=Feuil2!$B$12,W$6=Feuil2!$B$13),$B$4&lt;&gt;""),"F","")</f>
        <v/>
      </c>
      <c r="X19" s="36" t="str">
        <f>IF(AND(OR(X$6=Feuil2!$B$5,X$6=Feuil2!$B$6,X$6=Feuil2!$B$7,X$6=Feuil2!$B$8,X$6=Feuil2!$B$9,X$6=Feuil2!$B$10,X$6=Feuil2!$B$11,X$6=Feuil2!$B$12,X$6=Feuil2!$B$13),$B$4&lt;&gt;""),"F","")</f>
        <v/>
      </c>
      <c r="Y19" s="36" t="str">
        <f>IF(AND(OR(Y$6=Feuil2!$B$5,Y$6=Feuil2!$B$6,Y$6=Feuil2!$B$7,Y$6=Feuil2!$B$8,Y$6=Feuil2!$B$9,Y$6=Feuil2!$B$10,Y$6=Feuil2!$B$11,Y$6=Feuil2!$B$12,Y$6=Feuil2!$B$13),$B$4&lt;&gt;""),"F","")</f>
        <v/>
      </c>
      <c r="Z19" s="36" t="str">
        <f>IF(AND(OR(Z$6=Feuil2!$B$5,Z$6=Feuil2!$B$6,Z$6=Feuil2!$B$7,Z$6=Feuil2!$B$8,Z$6=Feuil2!$B$9,Z$6=Feuil2!$B$10,Z$6=Feuil2!$B$11,Z$6=Feuil2!$B$12,Z$6=Feuil2!$B$13),$B$4&lt;&gt;""),"F","")</f>
        <v/>
      </c>
      <c r="AA19" s="36" t="str">
        <f>IF(AND(OR(AA$6=Feuil2!$B$5,AA$6=Feuil2!$B$6,AA$6=Feuil2!$B$7,AA$6=Feuil2!$B$8,AA$6=Feuil2!$B$9,AA$6=Feuil2!$B$10,AA$6=Feuil2!$B$11,AA$6=Feuil2!$B$12,AA$6=Feuil2!$B$13),$B$4&lt;&gt;""),"F","")</f>
        <v/>
      </c>
      <c r="AB19" s="36" t="str">
        <f>IF(AND(OR(AB$6=Feuil2!$B$5,AB$6=Feuil2!$B$6,AB$6=Feuil2!$B$7,AB$6=Feuil2!$B$8,AB$6=Feuil2!$B$9,AB$6=Feuil2!$B$10,AB$6=Feuil2!$B$11,AB$6=Feuil2!$B$12,AB$6=Feuil2!$B$13),$B$4&lt;&gt;""),"F","")</f>
        <v/>
      </c>
      <c r="AC19" s="36" t="str">
        <f>IF(AND(OR(AC$6=Feuil2!$B$5,AC$6=Feuil2!$B$6,AC$6=Feuil2!$B$7,AC$6=Feuil2!$B$8,AC$6=Feuil2!$B$9,AC$6=Feuil2!$B$10,AC$6=Feuil2!$B$11,AC$6=Feuil2!$B$12,AC$6=Feuil2!$B$13),$B$4&lt;&gt;""),"F","")</f>
        <v/>
      </c>
      <c r="AD19" s="36" t="str">
        <f>IF(AND(OR(AD$6=Feuil2!$B$5,AD$6=Feuil2!$B$6,AD$6=Feuil2!$B$7,AD$6=Feuil2!$B$8,AD$6=Feuil2!$B$9,AD$6=Feuil2!$B$10,AD$6=Feuil2!$B$11,AD$6=Feuil2!$B$12,AD$6=Feuil2!$B$13),$B$4&lt;&gt;""),"F","")</f>
        <v/>
      </c>
      <c r="AE19" s="36" t="str">
        <f>IF(AND(OR(AE$6=Feuil2!$B$5,AE$6=Feuil2!$B$6,AE$6=Feuil2!$B$7,AE$6=Feuil2!$B$8,AE$6=Feuil2!$B$9,AE$6=Feuil2!$B$10,AE$6=Feuil2!$B$11,AE$6=Feuil2!$B$12,AE$6=Feuil2!$B$13),$B$4&lt;&gt;""),"F","")</f>
        <v/>
      </c>
      <c r="AF19" s="36" t="str">
        <f>IF(AND(OR(AF$6=Feuil2!$B$5,AF$6=Feuil2!$B$6,AF$6=Feuil2!$B$7,AF$6=Feuil2!$B$8,AF$6=Feuil2!$B$9,AF$6=Feuil2!$B$10,AF$6=Feuil2!$B$11,AF$6=Feuil2!$B$12,AF$6=Feuil2!$B$13),$B$4&lt;&gt;""),"F","")</f>
        <v/>
      </c>
      <c r="AG19" s="36" t="str">
        <f>IF(AND(OR(AG$6=Feuil2!$B$5,AG$6=Feuil2!$B$6,AG$6=Feuil2!$B$7,AG$6=Feuil2!$B$8,AG$6=Feuil2!$B$9,AG$6=Feuil2!$B$10,AG$6=Feuil2!$B$11,AG$6=Feuil2!$B$12,AG$6=Feuil2!$B$13),$B$4&lt;&gt;""),"F","")</f>
        <v/>
      </c>
      <c r="AH19" s="32"/>
      <c r="AI19" s="33"/>
    </row>
    <row r="20" spans="2:35" ht="14.25" customHeight="1" x14ac:dyDescent="0.25"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x14ac:dyDescent="0.25">
      <c r="B21" s="1"/>
      <c r="C21" s="52" t="s">
        <v>2</v>
      </c>
      <c r="D21" s="50" t="s">
        <v>23</v>
      </c>
      <c r="E21" s="50"/>
      <c r="F21" s="50"/>
      <c r="G21" s="53" t="s">
        <v>3</v>
      </c>
      <c r="H21" s="51" t="s">
        <v>24</v>
      </c>
      <c r="I21" s="50"/>
      <c r="J21" s="50"/>
      <c r="K21" s="54" t="s">
        <v>4</v>
      </c>
      <c r="L21" s="51" t="s">
        <v>25</v>
      </c>
      <c r="M21" s="5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 algorithmName="SHA-512" hashValue="ilK4J82kckK+34yVt//PdBXcCsBec/dYwfPw4N7zWKanbCwDBqe62mBfzCcwI/8y4PJTXrVNx+uyOckEyVVQiA==" saltValue="y6HQ/tXQRDuWXXqtNIxIdg==" spinCount="100000" sheet="1" objects="1" scenarios="1"/>
  <mergeCells count="4">
    <mergeCell ref="C2:AG2"/>
    <mergeCell ref="B4:B5"/>
    <mergeCell ref="C4:AG4"/>
    <mergeCell ref="AH4:AI5"/>
  </mergeCells>
  <conditionalFormatting sqref="C5:AG5">
    <cfRule type="expression" dxfId="9" priority="9">
      <formula>AND(OR(C$5="sam",C$5="dim"),$B$4&lt;&gt;"")</formula>
    </cfRule>
    <cfRule type="cellIs" dxfId="8" priority="10" operator="equal">
      <formula>"dim"</formula>
    </cfRule>
    <cfRule type="cellIs" dxfId="7" priority="11" operator="equal">
      <formula>"sam"</formula>
    </cfRule>
  </conditionalFormatting>
  <conditionalFormatting sqref="C7:AG18">
    <cfRule type="cellIs" dxfId="6" priority="4" operator="equal">
      <formula>"A"</formula>
    </cfRule>
    <cfRule type="cellIs" dxfId="5" priority="5" operator="equal">
      <formula>"M"</formula>
    </cfRule>
    <cfRule type="cellIs" dxfId="4" priority="6" operator="equal">
      <formula>"V"</formula>
    </cfRule>
    <cfRule type="expression" dxfId="3" priority="8">
      <formula>AND(OR(C$5="sam",C$5="dim"),$B$4&lt;&gt;"")</formula>
    </cfRule>
  </conditionalFormatting>
  <conditionalFormatting sqref="N10">
    <cfRule type="cellIs" dxfId="2" priority="3" operator="equal">
      <formula>"F"</formula>
    </cfRule>
  </conditionalFormatting>
  <dataValidations count="2">
    <dataValidation type="list" allowBlank="1" showInputMessage="1" showErrorMessage="1" sqref="B6" xr:uid="{32AB28BA-9E96-4FD7-A98D-5D2C0F33B490}">
      <formula1>"Chantier,Nom &amp; Prénom"</formula1>
    </dataValidation>
    <dataValidation type="list" allowBlank="1" showInputMessage="1" showErrorMessage="1" sqref="B4:B5" xr:uid="{35FB0266-0B18-411B-B37D-0F0D286247F3}">
      <formula1>"Janvier,Février,Mars,Avril,Mai,Juin,Juillet,Aout,Septembre,Octobre,Novembre,Décembre,"</formula1>
    </dataValidation>
  </dataValidations>
  <pageMargins left="0.25" right="0.25" top="0.75" bottom="0.75" header="0.3" footer="0.3"/>
  <pageSetup paperSize="9" scale="9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A1CCAAA-B828-4B2D-A0C0-F2BF68C34957}">
            <xm:f>AND(OR(C$6=Feuil2!$B$5,C$6=Feuil2!$B$6,C$6=Feuil2!$B$7,C$6=Feuil2!$B$8,C$6=Feuil2!$B$9,C$6=Feuil2!$B$10,C$6=Feuil2!$B$11,C$6=Feuil2!$B$12,C$6=Feuil2!$B$13),$B$4&lt;&gt;"")</xm:f>
            <x14:dxf>
              <fill>
                <gradientFill degree="90">
                  <stop position="0">
                    <color theme="0"/>
                  </stop>
                  <stop position="1">
                    <color theme="5" tint="0.59999389629810485"/>
                  </stop>
                </gradientFill>
              </fill>
            </x14:dxf>
          </x14:cfRule>
          <xm:sqref>C5:AG5</xm:sqref>
        </x14:conditionalFormatting>
        <x14:conditionalFormatting xmlns:xm="http://schemas.microsoft.com/office/excel/2006/main">
          <x14:cfRule type="expression" priority="1" id="{9901E2E0-8354-475D-A085-FE37A8202074}">
            <xm:f>AND(OR(C$6=Feuil2!$B$5,C$6=Feuil2!$B$6,C$6=Feuil2!$B$7,C$6=Feuil2!$B$8,C$6=Feuil2!$B$9,C$6=Feuil2!$B$10,C$6=Feuil2!$B$11,C$6=Feuil2!$B$12,C$6=Feuil2!$B$13),$B$4&lt;&gt;"")</xm:f>
            <x14:dxf>
              <fill>
                <gradientFill degree="90">
                  <stop position="0">
                    <color theme="0"/>
                  </stop>
                  <stop position="1">
                    <color theme="5" tint="0.80001220740379042"/>
                  </stop>
                </gradientFill>
              </fill>
            </x14:dxf>
          </x14:cfRule>
          <xm:sqref>C7:AG18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Feuil1!CalendrierAnnée</vt:lpstr>
      <vt:lpstr>Feuil3!CalendrierAnnée</vt:lpstr>
      <vt:lpstr>Feuil3!Classeur</vt:lpstr>
      <vt:lpstr>Classeur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 DAMIAN</dc:creator>
  <cp:lastModifiedBy>Elie DAMIAN</cp:lastModifiedBy>
  <cp:lastPrinted>2019-04-23T06:27:14Z</cp:lastPrinted>
  <dcterms:created xsi:type="dcterms:W3CDTF">2019-04-08T10:12:57Z</dcterms:created>
  <dcterms:modified xsi:type="dcterms:W3CDTF">2020-01-03T08:33:44Z</dcterms:modified>
</cp:coreProperties>
</file>